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telecomholding-my.sharepoint.com/personal/noha_agaiby_gtelecom_com/Documents/Results Disclosure/Results 2Q-2018/"/>
    </mc:Choice>
  </mc:AlternateContent>
  <xr:revisionPtr revIDLastSave="3" documentId="8_{8BBF93EA-0F17-4B28-B205-741AA323794A}" xr6:coauthVersionLast="34" xr6:coauthVersionMax="34" xr10:uidLastSave="{EB705185-5EA4-463D-A5CD-A0B3FA22F9DA}"/>
  <bookViews>
    <workbookView xWindow="0" yWindow="0" windowWidth="20160" windowHeight="8730" activeTab="2" xr2:uid="{4D95D519-1394-494F-A8E9-D2EA678F35E3}"/>
  </bookViews>
  <sheets>
    <sheet name="Customers" sheetId="4" r:id="rId1"/>
    <sheet name="Pakistan" sheetId="1" r:id="rId2"/>
    <sheet name="Algeria" sheetId="2" r:id="rId3"/>
    <sheet name="Bangladesh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3" hidden="1">Bangladesh!#REF!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2">Algeria!#REF!</definedName>
    <definedName name="Loc_Retrieve_A">[3]Retrieve!$A$1:$AAC$519</definedName>
    <definedName name="_xlnm.Print_Area" localSheetId="2">Algeria!$A$1:$T$38</definedName>
    <definedName name="_xlnm.Print_Area" localSheetId="3">Bangladesh!$A$1:$T$32</definedName>
    <definedName name="_xlnm.Print_Area" localSheetId="1">Pakistan!$A$1:$T$35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4" l="1"/>
  <c r="T7" i="4"/>
  <c r="T6" i="4"/>
  <c r="T5" i="4"/>
  <c r="W8" i="4"/>
  <c r="V8" i="4"/>
  <c r="U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S7" i="4"/>
  <c r="Y7" i="4" s="1"/>
  <c r="R7" i="4"/>
  <c r="X7" i="4" s="1"/>
  <c r="Q7" i="4"/>
  <c r="S6" i="4"/>
  <c r="Y6" i="4" s="1"/>
  <c r="R6" i="4"/>
  <c r="X6" i="4" s="1"/>
  <c r="Q6" i="4"/>
  <c r="S5" i="4"/>
  <c r="Y5" i="4" s="1"/>
  <c r="R5" i="4"/>
  <c r="X5" i="4" s="1"/>
  <c r="Q5" i="4"/>
  <c r="Q8" i="4" l="1"/>
  <c r="R8" i="4"/>
  <c r="X8" i="4" s="1"/>
  <c r="S8" i="4"/>
  <c r="Y8" i="4" s="1"/>
  <c r="AH31" i="3" l="1"/>
  <c r="AG31" i="3"/>
  <c r="AF31" i="3"/>
  <c r="AE31" i="3"/>
  <c r="AH30" i="3"/>
  <c r="AG30" i="3"/>
  <c r="AF30" i="3"/>
  <c r="AE30" i="3"/>
  <c r="AH29" i="3"/>
  <c r="AG29" i="3"/>
  <c r="AF29" i="3"/>
  <c r="AE29" i="3"/>
  <c r="AH28" i="3"/>
  <c r="AG28" i="3"/>
  <c r="AF28" i="3"/>
  <c r="AE28" i="3"/>
  <c r="AK27" i="3"/>
  <c r="AJ27" i="3"/>
  <c r="AI27" i="3"/>
  <c r="AH27" i="3"/>
  <c r="AG27" i="3"/>
  <c r="AF27" i="3"/>
  <c r="AE27" i="3"/>
  <c r="AK26" i="3"/>
  <c r="AJ26" i="3"/>
  <c r="AI26" i="3"/>
  <c r="AH26" i="3"/>
  <c r="AG26" i="3"/>
  <c r="AF26" i="3"/>
  <c r="AE26" i="3"/>
  <c r="AK25" i="3"/>
  <c r="AJ25" i="3"/>
  <c r="AI25" i="3"/>
  <c r="AH25" i="3"/>
  <c r="AG25" i="3"/>
  <c r="AF25" i="3"/>
  <c r="AE25" i="3"/>
  <c r="AK24" i="3"/>
  <c r="AJ24" i="3"/>
  <c r="AI24" i="3"/>
  <c r="AH24" i="3"/>
  <c r="AG24" i="3"/>
  <c r="AF24" i="3"/>
  <c r="AE24" i="3"/>
  <c r="AK23" i="3"/>
  <c r="AJ23" i="3"/>
  <c r="AI23" i="3"/>
  <c r="AH23" i="3"/>
  <c r="AG23" i="3"/>
  <c r="AF23" i="3"/>
  <c r="AE23" i="3"/>
  <c r="AK22" i="3"/>
  <c r="AJ22" i="3"/>
  <c r="AI22" i="3"/>
  <c r="AH22" i="3"/>
  <c r="AG22" i="3"/>
  <c r="AF22" i="3"/>
  <c r="AE22" i="3"/>
  <c r="AK21" i="3"/>
  <c r="AJ21" i="3"/>
  <c r="AI21" i="3"/>
  <c r="AH21" i="3"/>
  <c r="AG21" i="3"/>
  <c r="AF21" i="3"/>
  <c r="AE21" i="3"/>
  <c r="AK20" i="3"/>
  <c r="AJ20" i="3"/>
  <c r="AI20" i="3"/>
  <c r="AH20" i="3"/>
  <c r="AG20" i="3"/>
  <c r="AF20" i="3"/>
  <c r="AE20" i="3"/>
  <c r="AH16" i="3"/>
  <c r="AG16" i="3"/>
  <c r="AF16" i="3"/>
  <c r="AE16" i="3"/>
  <c r="AH15" i="3"/>
  <c r="AG15" i="3"/>
  <c r="AF15" i="3"/>
  <c r="AE15" i="3"/>
  <c r="AH14" i="3"/>
  <c r="AG14" i="3"/>
  <c r="AF14" i="3"/>
  <c r="AE14" i="3"/>
  <c r="AH13" i="3"/>
  <c r="AG13" i="3"/>
  <c r="AF13" i="3"/>
  <c r="AE13" i="3"/>
  <c r="AK12" i="3"/>
  <c r="AJ12" i="3"/>
  <c r="AI12" i="3"/>
  <c r="AH12" i="3"/>
  <c r="AG12" i="3"/>
  <c r="AF12" i="3"/>
  <c r="AE12" i="3"/>
  <c r="AK11" i="3"/>
  <c r="AJ11" i="3"/>
  <c r="AI11" i="3"/>
  <c r="AH11" i="3"/>
  <c r="AG11" i="3"/>
  <c r="AF11" i="3"/>
  <c r="AE11" i="3"/>
  <c r="AK10" i="3"/>
  <c r="AJ10" i="3"/>
  <c r="AI10" i="3"/>
  <c r="AH10" i="3"/>
  <c r="AG10" i="3"/>
  <c r="AF10" i="3"/>
  <c r="AE10" i="3"/>
  <c r="AK9" i="3"/>
  <c r="AJ9" i="3"/>
  <c r="AI9" i="3"/>
  <c r="AH9" i="3"/>
  <c r="AG9" i="3"/>
  <c r="AF9" i="3"/>
  <c r="AE9" i="3"/>
  <c r="AK8" i="3"/>
  <c r="AJ8" i="3"/>
  <c r="AI8" i="3"/>
  <c r="AH8" i="3"/>
  <c r="AG8" i="3"/>
  <c r="AF8" i="3"/>
  <c r="AE8" i="3"/>
  <c r="AK7" i="3"/>
  <c r="AJ7" i="3"/>
  <c r="AI7" i="3"/>
  <c r="AH7" i="3"/>
  <c r="AG7" i="3"/>
  <c r="AF7" i="3"/>
  <c r="AE7" i="3"/>
  <c r="AK6" i="3"/>
  <c r="AJ6" i="3"/>
  <c r="AI6" i="3"/>
  <c r="AH6" i="3"/>
  <c r="AG6" i="3"/>
  <c r="AF6" i="3"/>
  <c r="AE6" i="3"/>
  <c r="AK5" i="3"/>
  <c r="AJ5" i="3"/>
  <c r="AI5" i="3"/>
  <c r="AH5" i="3"/>
  <c r="AG5" i="3"/>
  <c r="AF5" i="3"/>
  <c r="AE5" i="3"/>
  <c r="AI31" i="2"/>
  <c r="AH31" i="2"/>
  <c r="AG31" i="2"/>
  <c r="AF31" i="2"/>
  <c r="AI30" i="2"/>
  <c r="AH30" i="2"/>
  <c r="AG30" i="2"/>
  <c r="AF30" i="2"/>
  <c r="AI29" i="2"/>
  <c r="AH29" i="2"/>
  <c r="AG29" i="2"/>
  <c r="AF29" i="2"/>
  <c r="AI28" i="2"/>
  <c r="AH28" i="2"/>
  <c r="AG28" i="2"/>
  <c r="AF28" i="2"/>
  <c r="AL27" i="2"/>
  <c r="AK27" i="2"/>
  <c r="AJ27" i="2"/>
  <c r="AI27" i="2"/>
  <c r="AH27" i="2"/>
  <c r="AG27" i="2"/>
  <c r="AF27" i="2"/>
  <c r="AL26" i="2"/>
  <c r="AK26" i="2"/>
  <c r="AJ26" i="2"/>
  <c r="AI26" i="2"/>
  <c r="AH26" i="2"/>
  <c r="AG26" i="2"/>
  <c r="AF26" i="2"/>
  <c r="AL25" i="2"/>
  <c r="AK25" i="2"/>
  <c r="AJ25" i="2"/>
  <c r="AI25" i="2"/>
  <c r="AH25" i="2"/>
  <c r="AG25" i="2"/>
  <c r="AF25" i="2"/>
  <c r="AL24" i="2"/>
  <c r="AK24" i="2"/>
  <c r="AJ24" i="2"/>
  <c r="AI24" i="2"/>
  <c r="AH24" i="2"/>
  <c r="AG24" i="2"/>
  <c r="AF24" i="2"/>
  <c r="AL23" i="2"/>
  <c r="AK23" i="2"/>
  <c r="AJ23" i="2"/>
  <c r="AI23" i="2"/>
  <c r="AH23" i="2"/>
  <c r="AG23" i="2"/>
  <c r="AF23" i="2"/>
  <c r="AL22" i="2"/>
  <c r="AK22" i="2"/>
  <c r="AJ22" i="2"/>
  <c r="AI22" i="2"/>
  <c r="AH22" i="2"/>
  <c r="AG22" i="2"/>
  <c r="AF22" i="2"/>
  <c r="AL21" i="2"/>
  <c r="AK21" i="2"/>
  <c r="AJ21" i="2"/>
  <c r="AI21" i="2"/>
  <c r="AH21" i="2"/>
  <c r="AG21" i="2"/>
  <c r="AF21" i="2"/>
  <c r="AL20" i="2"/>
  <c r="AK20" i="2"/>
  <c r="AJ20" i="2"/>
  <c r="AI20" i="2"/>
  <c r="AH20" i="2"/>
  <c r="AG20" i="2"/>
  <c r="AF20" i="2"/>
  <c r="AI16" i="2"/>
  <c r="AH16" i="2"/>
  <c r="AG16" i="2"/>
  <c r="AF16" i="2"/>
  <c r="AI15" i="2"/>
  <c r="AH15" i="2"/>
  <c r="AG15" i="2"/>
  <c r="AF15" i="2"/>
  <c r="AI14" i="2"/>
  <c r="AH14" i="2"/>
  <c r="AG14" i="2"/>
  <c r="AF14" i="2"/>
  <c r="AI13" i="2"/>
  <c r="AH13" i="2"/>
  <c r="AG13" i="2"/>
  <c r="AF13" i="2"/>
  <c r="AL12" i="2"/>
  <c r="AK12" i="2"/>
  <c r="AJ12" i="2"/>
  <c r="AI12" i="2"/>
  <c r="AH12" i="2"/>
  <c r="AG12" i="2"/>
  <c r="AF12" i="2"/>
  <c r="AL11" i="2"/>
  <c r="AK11" i="2"/>
  <c r="AJ11" i="2"/>
  <c r="AI11" i="2"/>
  <c r="AH11" i="2"/>
  <c r="AG11" i="2"/>
  <c r="AF11" i="2"/>
  <c r="AL10" i="2"/>
  <c r="AK10" i="2"/>
  <c r="AJ10" i="2"/>
  <c r="AI10" i="2"/>
  <c r="AH10" i="2"/>
  <c r="AG10" i="2"/>
  <c r="AF10" i="2"/>
  <c r="AL9" i="2"/>
  <c r="AK9" i="2"/>
  <c r="AJ9" i="2"/>
  <c r="AI9" i="2"/>
  <c r="AH9" i="2"/>
  <c r="AG9" i="2"/>
  <c r="AF9" i="2"/>
  <c r="AL8" i="2"/>
  <c r="AK8" i="2"/>
  <c r="AJ8" i="2"/>
  <c r="AI8" i="2"/>
  <c r="AH8" i="2"/>
  <c r="AG8" i="2"/>
  <c r="AF8" i="2"/>
  <c r="AL7" i="2"/>
  <c r="AK7" i="2"/>
  <c r="AJ7" i="2"/>
  <c r="AI7" i="2"/>
  <c r="AH7" i="2"/>
  <c r="AG7" i="2"/>
  <c r="AF7" i="2"/>
  <c r="AL6" i="2"/>
  <c r="AK6" i="2"/>
  <c r="AJ6" i="2"/>
  <c r="AI6" i="2"/>
  <c r="AH6" i="2"/>
  <c r="AG6" i="2"/>
  <c r="AF6" i="2"/>
  <c r="AL5" i="2"/>
  <c r="AK5" i="2"/>
  <c r="AJ5" i="2"/>
  <c r="AI5" i="2"/>
  <c r="AH5" i="2"/>
  <c r="AG5" i="2"/>
  <c r="AF5" i="2"/>
  <c r="AG31" i="1"/>
  <c r="AF31" i="1"/>
  <c r="AE31" i="1"/>
  <c r="AD31" i="1"/>
  <c r="AG30" i="1"/>
  <c r="AF30" i="1"/>
  <c r="AE30" i="1"/>
  <c r="AD30" i="1"/>
  <c r="AG29" i="1"/>
  <c r="AF29" i="1"/>
  <c r="AE29" i="1"/>
  <c r="AD29" i="1"/>
  <c r="AG28" i="1"/>
  <c r="AF28" i="1"/>
  <c r="AE28" i="1"/>
  <c r="AD28" i="1"/>
  <c r="AJ27" i="1"/>
  <c r="AI27" i="1"/>
  <c r="AH27" i="1"/>
  <c r="AG27" i="1"/>
  <c r="AF27" i="1"/>
  <c r="AE27" i="1"/>
  <c r="AD27" i="1"/>
  <c r="AJ26" i="1"/>
  <c r="AI26" i="1"/>
  <c r="AH26" i="1"/>
  <c r="AG26" i="1"/>
  <c r="AF26" i="1"/>
  <c r="AE26" i="1"/>
  <c r="AD26" i="1"/>
  <c r="AJ25" i="1"/>
  <c r="AI25" i="1"/>
  <c r="AH25" i="1"/>
  <c r="AG25" i="1"/>
  <c r="AF25" i="1"/>
  <c r="AE25" i="1"/>
  <c r="AD25" i="1"/>
  <c r="AJ24" i="1"/>
  <c r="AI24" i="1"/>
  <c r="AH24" i="1"/>
  <c r="AG24" i="1"/>
  <c r="AF24" i="1"/>
  <c r="AE24" i="1"/>
  <c r="AD24" i="1"/>
  <c r="AJ23" i="1"/>
  <c r="AI23" i="1"/>
  <c r="AH23" i="1"/>
  <c r="AG23" i="1"/>
  <c r="AF23" i="1"/>
  <c r="AE23" i="1"/>
  <c r="AD23" i="1"/>
  <c r="AJ22" i="1"/>
  <c r="AI22" i="1"/>
  <c r="AH22" i="1"/>
  <c r="AG22" i="1"/>
  <c r="AF22" i="1"/>
  <c r="AE22" i="1"/>
  <c r="AD22" i="1"/>
  <c r="AJ21" i="1"/>
  <c r="AI21" i="1"/>
  <c r="AH21" i="1"/>
  <c r="AG21" i="1"/>
  <c r="AF21" i="1"/>
  <c r="AE21" i="1"/>
  <c r="AD21" i="1"/>
  <c r="AJ20" i="1"/>
  <c r="AI20" i="1"/>
  <c r="AH20" i="1"/>
  <c r="AG20" i="1"/>
  <c r="AF20" i="1"/>
  <c r="AE20" i="1"/>
  <c r="AD20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J12" i="1"/>
  <c r="AI12" i="1"/>
  <c r="AH12" i="1"/>
  <c r="AG12" i="1"/>
  <c r="AF12" i="1"/>
  <c r="AE12" i="1"/>
  <c r="AD12" i="1"/>
  <c r="AJ11" i="1"/>
  <c r="AI11" i="1"/>
  <c r="AH11" i="1"/>
  <c r="AG11" i="1"/>
  <c r="AF11" i="1"/>
  <c r="AE11" i="1"/>
  <c r="AD11" i="1"/>
  <c r="AJ10" i="1"/>
  <c r="AI10" i="1"/>
  <c r="AH10" i="1"/>
  <c r="AG10" i="1"/>
  <c r="AF10" i="1"/>
  <c r="AE10" i="1"/>
  <c r="AD10" i="1"/>
  <c r="AJ9" i="1"/>
  <c r="AI9" i="1"/>
  <c r="AH9" i="1"/>
  <c r="AG9" i="1"/>
  <c r="AF9" i="1"/>
  <c r="AE9" i="1"/>
  <c r="AD9" i="1"/>
  <c r="AJ8" i="1"/>
  <c r="AI8" i="1"/>
  <c r="AH8" i="1"/>
  <c r="AG8" i="1"/>
  <c r="AF8" i="1"/>
  <c r="AE8" i="1"/>
  <c r="AD8" i="1"/>
  <c r="AJ7" i="1"/>
  <c r="AI7" i="1"/>
  <c r="AH7" i="1"/>
  <c r="AG7" i="1"/>
  <c r="AF7" i="1"/>
  <c r="AE7" i="1"/>
  <c r="AD7" i="1"/>
  <c r="AJ6" i="1"/>
  <c r="AI6" i="1"/>
  <c r="AH6" i="1"/>
  <c r="AG6" i="1"/>
  <c r="AF6" i="1"/>
  <c r="AE6" i="1"/>
  <c r="AD6" i="1"/>
  <c r="AJ5" i="1"/>
  <c r="AI5" i="1"/>
  <c r="AH5" i="1"/>
  <c r="AG5" i="1"/>
  <c r="AF5" i="1"/>
  <c r="AE5" i="1"/>
  <c r="AD5" i="1"/>
</calcChain>
</file>

<file path=xl/sharedStrings.xml><?xml version="1.0" encoding="utf-8"?>
<sst xmlns="http://schemas.openxmlformats.org/spreadsheetml/2006/main" count="433" uniqueCount="59">
  <si>
    <t>Pakistan</t>
  </si>
  <si>
    <t>index page</t>
  </si>
  <si>
    <r>
      <t xml:space="preserve">(in </t>
    </r>
    <r>
      <rPr>
        <b/>
        <sz val="9"/>
        <rFont val="Arial"/>
        <family val="2"/>
      </rPr>
      <t>USD</t>
    </r>
    <r>
      <rPr>
        <sz val="9"/>
        <rFont val="Arial"/>
        <family val="2"/>
      </rPr>
      <t xml:space="preserve"> millions, unless stated otherwise, unaudited)</t>
    </r>
  </si>
  <si>
    <t>MOBILE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</si>
  <si>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</si>
  <si>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</si>
  <si>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</si>
  <si>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</si>
  <si>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</si>
  <si>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</si>
  <si>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</si>
  <si>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</si>
  <si>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</si>
  <si>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</si>
  <si>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</si>
  <si>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</si>
  <si>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</si>
  <si>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</si>
  <si>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FY15</t>
  </si>
  <si>
    <t>FY16</t>
  </si>
  <si>
    <t>FY17</t>
  </si>
  <si>
    <t xml:space="preserve">Total operating revenue </t>
  </si>
  <si>
    <t>Service revenue</t>
  </si>
  <si>
    <t>EBITDA</t>
  </si>
  <si>
    <t>EBITDA margin (%)</t>
  </si>
  <si>
    <t>Capital expenditures (CAPEX)</t>
  </si>
  <si>
    <t>CAPEX excluding licenses</t>
  </si>
  <si>
    <t>Data Revenue</t>
  </si>
  <si>
    <t>Customers (mln)</t>
  </si>
  <si>
    <t>ARPU (USD)</t>
  </si>
  <si>
    <t>n.a.</t>
  </si>
  <si>
    <t>MOU (min) *</t>
  </si>
  <si>
    <t>Churn 3 months active base (quarterly) (%)</t>
  </si>
  <si>
    <t>MBOU</t>
  </si>
  <si>
    <r>
      <t xml:space="preserve">(in </t>
    </r>
    <r>
      <rPr>
        <b/>
        <sz val="9"/>
        <rFont val="Arial"/>
        <family val="2"/>
      </rPr>
      <t>PKR</t>
    </r>
    <r>
      <rPr>
        <sz val="9"/>
        <rFont val="Arial"/>
        <family val="2"/>
      </rPr>
      <t xml:space="preserve"> billions, unless stated otherwise, unaudited)</t>
    </r>
  </si>
  <si>
    <t>ARPU (PKR)</t>
  </si>
  <si>
    <t>* MOU calculation is aligned with group accounting policy</t>
  </si>
  <si>
    <t>Algeria</t>
  </si>
  <si>
    <t>ARPU (USD)*</t>
  </si>
  <si>
    <t xml:space="preserve">MOU (min) </t>
  </si>
  <si>
    <t xml:space="preserve">MBOU </t>
  </si>
  <si>
    <r>
      <t xml:space="preserve">(in </t>
    </r>
    <r>
      <rPr>
        <b/>
        <sz val="9"/>
        <rFont val="Arial"/>
        <family val="2"/>
      </rPr>
      <t>DZD</t>
    </r>
    <r>
      <rPr>
        <sz val="9"/>
        <rFont val="Arial"/>
        <family val="2"/>
      </rPr>
      <t xml:space="preserve"> billions, unless stated otherwise, unaudited)</t>
    </r>
  </si>
  <si>
    <t>ARPU (DZD)*</t>
  </si>
  <si>
    <t>MOU (min)</t>
  </si>
  <si>
    <t>*ARPU calculations include MFS revenues starting from Q1 2017</t>
  </si>
  <si>
    <t>Bangladesh</t>
  </si>
  <si>
    <r>
      <t xml:space="preserve">(in </t>
    </r>
    <r>
      <rPr>
        <b/>
        <sz val="9"/>
        <rFont val="Arial"/>
        <family val="2"/>
      </rPr>
      <t>BDT</t>
    </r>
    <r>
      <rPr>
        <sz val="9"/>
        <rFont val="Arial"/>
        <family val="2"/>
      </rPr>
      <t xml:space="preserve"> billions, unless stated otherwise, unaudited)</t>
    </r>
  </si>
  <si>
    <t>ARPU (BDT)</t>
  </si>
  <si>
    <t>* Starting from 1Q15 MOU is reported (not MOU billed) due to alingment with the Group policies.</t>
  </si>
  <si>
    <t>GTH</t>
  </si>
  <si>
    <t>(in millions)</t>
  </si>
  <si>
    <t>Mobile Customers</t>
  </si>
  <si>
    <t>1Q14</t>
  </si>
  <si>
    <t>2Q14</t>
  </si>
  <si>
    <t>3Q14</t>
  </si>
  <si>
    <t>4Q14</t>
  </si>
  <si>
    <t>FY14</t>
  </si>
  <si>
    <t>FY18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</si>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</sst>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#,##0.0"/>
    <numFmt numFmtId="167" formatCode="_(* #,##0_);_(* \(#,##0\);_(* &quot;-&quot;??_);_(@_)"/>
    <numFmt numFmtId="168" formatCode="_(* #,##0.0_);_(* \(#,##0.0\);_(* &quot;-&quot;_);_(@_)"/>
    <numFmt numFmtId="169" formatCode="_ * #,##0.0_ ;_ * \-#,##0.0_ ;_ * &quot;-&quot;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 Cyr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/>
      <top style="medium">
        <color rgb="FFFFC000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thick">
        <color rgb="FFFFC000"/>
      </top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ck">
        <color rgb="FFF0BE32"/>
      </bottom>
      <diagonal/>
    </border>
    <border>
      <left/>
      <right style="thin">
        <color auto="1"/>
      </right>
      <top/>
      <bottom style="thick">
        <color rgb="FFF0BE3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6">
    <xf numFmtId="0" fontId="0" fillId="0" borderId="0" xfId="0"/>
    <xf numFmtId="0" fontId="2" fillId="2" borderId="0" xfId="0" applyFont="1" applyFill="1" applyBorder="1"/>
    <xf numFmtId="0" fontId="4" fillId="2" borderId="0" xfId="4" applyFont="1" applyFill="1" applyBorder="1"/>
    <xf numFmtId="0" fontId="6" fillId="2" borderId="0" xfId="3" applyFont="1" applyFill="1" applyBorder="1" applyAlignment="1" applyProtection="1"/>
    <xf numFmtId="0" fontId="7" fillId="2" borderId="1" xfId="0" applyFont="1" applyFill="1" applyBorder="1" applyAlignment="1">
      <alignment horizontal="left"/>
    </xf>
    <xf numFmtId="164" fontId="2" fillId="2" borderId="0" xfId="2" applyNumberFormat="1" applyFont="1" applyFill="1" applyBorder="1"/>
    <xf numFmtId="0" fontId="7" fillId="0" borderId="0" xfId="4" applyFont="1"/>
    <xf numFmtId="0" fontId="4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7" fillId="2" borderId="0" xfId="4" applyFont="1" applyFill="1" applyBorder="1"/>
    <xf numFmtId="0" fontId="7" fillId="0" borderId="6" xfId="4" applyFont="1" applyFill="1" applyBorder="1"/>
    <xf numFmtId="3" fontId="7" fillId="0" borderId="0" xfId="4" applyNumberFormat="1" applyFont="1" applyFill="1" applyBorder="1" applyAlignment="1">
      <alignment horizontal="right" vertical="center"/>
    </xf>
    <xf numFmtId="3" fontId="7" fillId="0" borderId="7" xfId="4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/>
    <xf numFmtId="165" fontId="7" fillId="2" borderId="0" xfId="1" applyNumberFormat="1" applyFont="1" applyFill="1"/>
    <xf numFmtId="0" fontId="7" fillId="0" borderId="6" xfId="4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right" vertical="center"/>
    </xf>
    <xf numFmtId="164" fontId="7" fillId="0" borderId="7" xfId="4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166" fontId="7" fillId="0" borderId="7" xfId="4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 applyAlignment="1">
      <alignment horizontal="right" vertical="center"/>
    </xf>
    <xf numFmtId="3" fontId="7" fillId="2" borderId="7" xfId="4" applyNumberFormat="1" applyFont="1" applyFill="1" applyBorder="1" applyAlignment="1">
      <alignment horizontal="right" vertical="center"/>
    </xf>
    <xf numFmtId="0" fontId="7" fillId="0" borderId="8" xfId="4" applyFont="1" applyFill="1" applyBorder="1"/>
    <xf numFmtId="41" fontId="7" fillId="0" borderId="9" xfId="4" applyNumberFormat="1" applyFont="1" applyFill="1" applyBorder="1" applyAlignment="1">
      <alignment horizontal="right" vertical="center"/>
    </xf>
    <xf numFmtId="167" fontId="7" fillId="0" borderId="9" xfId="1" applyNumberFormat="1" applyFont="1" applyFill="1" applyBorder="1" applyAlignment="1">
      <alignment horizontal="right" vertical="center"/>
    </xf>
    <xf numFmtId="167" fontId="7" fillId="0" borderId="10" xfId="1" applyNumberFormat="1" applyFont="1" applyFill="1" applyBorder="1" applyAlignment="1">
      <alignment horizontal="right" vertical="center"/>
    </xf>
    <xf numFmtId="164" fontId="7" fillId="0" borderId="10" xfId="4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9" fillId="2" borderId="0" xfId="4" applyFont="1" applyFill="1" applyBorder="1"/>
    <xf numFmtId="3" fontId="2" fillId="0" borderId="0" xfId="4" applyNumberFormat="1" applyFont="1" applyFill="1" applyBorder="1" applyAlignment="1">
      <alignment horizontal="right" vertical="center"/>
    </xf>
    <xf numFmtId="166" fontId="2" fillId="0" borderId="0" xfId="4" applyNumberFormat="1" applyFont="1" applyFill="1" applyBorder="1" applyAlignment="1">
      <alignment horizontal="right" vertical="center"/>
    </xf>
    <xf numFmtId="166" fontId="2" fillId="0" borderId="7" xfId="4" applyNumberFormat="1" applyFont="1" applyFill="1" applyBorder="1" applyAlignment="1">
      <alignment horizontal="right" vertical="center"/>
    </xf>
    <xf numFmtId="0" fontId="7" fillId="2" borderId="11" xfId="4" applyFont="1" applyFill="1" applyBorder="1" applyAlignment="1">
      <alignment horizontal="left"/>
    </xf>
    <xf numFmtId="164" fontId="2" fillId="2" borderId="0" xfId="0" applyNumberFormat="1" applyFont="1" applyFill="1" applyBorder="1"/>
    <xf numFmtId="0" fontId="7" fillId="2" borderId="0" xfId="4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Font="1"/>
    <xf numFmtId="0" fontId="7" fillId="2" borderId="0" xfId="0" applyFont="1" applyFill="1" applyBorder="1"/>
    <xf numFmtId="9" fontId="7" fillId="2" borderId="0" xfId="2" applyFont="1" applyFill="1" applyBorder="1"/>
    <xf numFmtId="165" fontId="7" fillId="2" borderId="0" xfId="1" applyNumberFormat="1" applyFont="1" applyFill="1" applyBorder="1"/>
    <xf numFmtId="0" fontId="7" fillId="2" borderId="0" xfId="0" applyFont="1" applyFill="1"/>
    <xf numFmtId="0" fontId="7" fillId="2" borderId="0" xfId="4" applyFont="1" applyFill="1"/>
    <xf numFmtId="0" fontId="8" fillId="2" borderId="0" xfId="0" applyFont="1" applyFill="1" applyBorder="1" applyAlignment="1">
      <alignment horizontal="right"/>
    </xf>
    <xf numFmtId="3" fontId="7" fillId="0" borderId="12" xfId="4" applyNumberFormat="1" applyFont="1" applyFill="1" applyBorder="1" applyAlignment="1">
      <alignment horizontal="right" vertical="center"/>
    </xf>
    <xf numFmtId="43" fontId="7" fillId="2" borderId="0" xfId="1" applyFont="1" applyFill="1" applyBorder="1"/>
    <xf numFmtId="164" fontId="7" fillId="2" borderId="0" xfId="4" applyNumberFormat="1" applyFont="1" applyFill="1" applyBorder="1" applyAlignment="1">
      <alignment horizontal="right" vertical="center"/>
    </xf>
    <xf numFmtId="164" fontId="10" fillId="0" borderId="0" xfId="4" applyNumberFormat="1" applyFont="1" applyFill="1" applyBorder="1" applyAlignment="1">
      <alignment horizontal="right" vertical="center"/>
    </xf>
    <xf numFmtId="0" fontId="7" fillId="0" borderId="13" xfId="4" applyFont="1" applyFill="1" applyBorder="1"/>
    <xf numFmtId="41" fontId="7" fillId="0" borderId="14" xfId="4" applyNumberFormat="1" applyFont="1" applyFill="1" applyBorder="1" applyAlignment="1">
      <alignment horizontal="right" vertical="center"/>
    </xf>
    <xf numFmtId="41" fontId="7" fillId="0" borderId="15" xfId="4" applyNumberFormat="1" applyFont="1" applyFill="1" applyBorder="1" applyAlignment="1">
      <alignment horizontal="right" vertical="center"/>
    </xf>
    <xf numFmtId="164" fontId="7" fillId="0" borderId="14" xfId="4" applyNumberFormat="1" applyFont="1" applyFill="1" applyBorder="1" applyAlignment="1">
      <alignment horizontal="right" vertical="center"/>
    </xf>
    <xf numFmtId="164" fontId="7" fillId="0" borderId="15" xfId="4" applyNumberFormat="1" applyFont="1" applyFill="1" applyBorder="1" applyAlignment="1">
      <alignment horizontal="right" vertical="center"/>
    </xf>
    <xf numFmtId="41" fontId="7" fillId="0" borderId="0" xfId="4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/>
    <xf numFmtId="164" fontId="7" fillId="2" borderId="0" xfId="2" applyNumberFormat="1" applyFont="1" applyFill="1"/>
    <xf numFmtId="164" fontId="7" fillId="2" borderId="0" xfId="2" applyNumberFormat="1" applyFont="1" applyFill="1" applyBorder="1"/>
    <xf numFmtId="166" fontId="7" fillId="0" borderId="12" xfId="4" applyNumberFormat="1" applyFont="1" applyFill="1" applyBorder="1" applyAlignment="1">
      <alignment horizontal="right" vertical="center"/>
    </xf>
    <xf numFmtId="166" fontId="7" fillId="0" borderId="16" xfId="4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168" fontId="7" fillId="0" borderId="0" xfId="4" applyNumberFormat="1" applyFont="1" applyFill="1" applyBorder="1" applyAlignment="1">
      <alignment horizontal="right" vertical="center"/>
    </xf>
    <xf numFmtId="9" fontId="7" fillId="0" borderId="0" xfId="2" applyFont="1" applyFill="1" applyBorder="1" applyAlignment="1">
      <alignment horizontal="right" vertical="center"/>
    </xf>
    <xf numFmtId="9" fontId="7" fillId="0" borderId="7" xfId="2" applyFont="1" applyFill="1" applyBorder="1" applyAlignment="1">
      <alignment horizontal="right" vertical="center"/>
    </xf>
    <xf numFmtId="166" fontId="7" fillId="0" borderId="14" xfId="4" applyNumberFormat="1" applyFont="1" applyFill="1" applyBorder="1" applyAlignment="1">
      <alignment horizontal="right" vertical="center"/>
    </xf>
    <xf numFmtId="41" fontId="7" fillId="0" borderId="10" xfId="4" applyNumberFormat="1" applyFont="1" applyFill="1" applyBorder="1" applyAlignment="1">
      <alignment horizontal="right" vertical="center"/>
    </xf>
    <xf numFmtId="41" fontId="4" fillId="2" borderId="0" xfId="4" applyNumberFormat="1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vertical="center"/>
    </xf>
    <xf numFmtId="41" fontId="7" fillId="2" borderId="0" xfId="0" applyNumberFormat="1" applyFont="1" applyFill="1"/>
    <xf numFmtId="41" fontId="7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3" fontId="7" fillId="0" borderId="16" xfId="4" applyNumberFormat="1" applyFont="1" applyFill="1" applyBorder="1" applyAlignment="1">
      <alignment horizontal="right" vertical="center"/>
    </xf>
    <xf numFmtId="43" fontId="9" fillId="2" borderId="0" xfId="1" applyFont="1" applyFill="1" applyBorder="1"/>
    <xf numFmtId="3" fontId="7" fillId="0" borderId="14" xfId="4" applyNumberFormat="1" applyFont="1" applyFill="1" applyBorder="1" applyAlignment="1">
      <alignment horizontal="right" vertical="center"/>
    </xf>
    <xf numFmtId="167" fontId="7" fillId="0" borderId="14" xfId="1" applyNumberFormat="1" applyFont="1" applyFill="1" applyBorder="1" applyAlignment="1">
      <alignment horizontal="right" vertical="center"/>
    </xf>
    <xf numFmtId="167" fontId="7" fillId="0" borderId="15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43" fontId="9" fillId="2" borderId="0" xfId="1" applyFont="1" applyFill="1"/>
    <xf numFmtId="4" fontId="7" fillId="0" borderId="0" xfId="4" applyNumberFormat="1" applyFont="1" applyFill="1" applyBorder="1" applyAlignment="1">
      <alignment horizontal="right" vertical="center"/>
    </xf>
    <xf numFmtId="3" fontId="7" fillId="0" borderId="9" xfId="4" applyNumberFormat="1" applyFont="1" applyFill="1" applyBorder="1" applyAlignment="1">
      <alignment horizontal="right" vertical="center"/>
    </xf>
    <xf numFmtId="3" fontId="7" fillId="0" borderId="10" xfId="4" applyNumberFormat="1" applyFont="1" applyFill="1" applyBorder="1" applyAlignment="1">
      <alignment horizontal="right" vertical="center"/>
    </xf>
    <xf numFmtId="164" fontId="7" fillId="0" borderId="9" xfId="4" applyNumberFormat="1" applyFont="1" applyFill="1" applyBorder="1" applyAlignment="1">
      <alignment horizontal="right" vertical="center"/>
    </xf>
    <xf numFmtId="41" fontId="2" fillId="2" borderId="0" xfId="0" applyNumberFormat="1" applyFont="1" applyFill="1" applyBorder="1"/>
    <xf numFmtId="0" fontId="7" fillId="2" borderId="0" xfId="4" applyFont="1" applyFill="1" applyBorder="1" applyAlignment="1">
      <alignment horizontal="left"/>
    </xf>
    <xf numFmtId="0" fontId="2" fillId="2" borderId="0" xfId="0" applyFont="1" applyFill="1"/>
    <xf numFmtId="0" fontId="2" fillId="0" borderId="0" xfId="0" applyFont="1" applyFill="1" applyAlignment="1">
      <alignment horizontal="left"/>
    </xf>
    <xf numFmtId="0" fontId="0" fillId="2" borderId="0" xfId="0" applyFill="1"/>
    <xf numFmtId="0" fontId="8" fillId="2" borderId="2" xfId="0" applyFont="1" applyFill="1" applyBorder="1" applyAlignment="1">
      <alignment horizontal="left" indent="1"/>
    </xf>
    <xf numFmtId="0" fontId="8" fillId="2" borderId="17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7" fillId="2" borderId="6" xfId="4" applyFont="1" applyFill="1" applyBorder="1" applyAlignment="1">
      <alignment horizontal="left" indent="2"/>
    </xf>
    <xf numFmtId="168" fontId="7" fillId="2" borderId="0" xfId="4" applyNumberFormat="1" applyFont="1" applyFill="1" applyBorder="1" applyAlignment="1">
      <alignment horizontal="center" vertical="center"/>
    </xf>
    <xf numFmtId="168" fontId="7" fillId="2" borderId="19" xfId="4" applyNumberFormat="1" applyFont="1" applyFill="1" applyBorder="1" applyAlignment="1">
      <alignment horizontal="center" vertical="center"/>
    </xf>
    <xf numFmtId="168" fontId="7" fillId="2" borderId="20" xfId="4" applyNumberFormat="1" applyFont="1" applyFill="1" applyBorder="1" applyAlignment="1">
      <alignment horizontal="center" vertical="center"/>
    </xf>
    <xf numFmtId="168" fontId="7" fillId="2" borderId="0" xfId="4" applyNumberFormat="1" applyFont="1" applyFill="1" applyBorder="1" applyAlignment="1">
      <alignment horizontal="center"/>
    </xf>
    <xf numFmtId="168" fontId="7" fillId="0" borderId="0" xfId="4" applyNumberFormat="1" applyFont="1" applyFill="1" applyBorder="1" applyAlignment="1">
      <alignment horizontal="center" vertical="center"/>
    </xf>
    <xf numFmtId="168" fontId="7" fillId="2" borderId="7" xfId="4" applyNumberFormat="1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horizontal="left" indent="1"/>
    </xf>
    <xf numFmtId="168" fontId="4" fillId="2" borderId="1" xfId="4" applyNumberFormat="1" applyFont="1" applyFill="1" applyBorder="1" applyAlignment="1">
      <alignment horizontal="center" vertical="center"/>
    </xf>
    <xf numFmtId="168" fontId="4" fillId="2" borderId="22" xfId="4" applyNumberFormat="1" applyFont="1" applyFill="1" applyBorder="1" applyAlignment="1">
      <alignment horizontal="center" vertical="center"/>
    </xf>
    <xf numFmtId="168" fontId="4" fillId="2" borderId="9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left" indent="2"/>
    </xf>
    <xf numFmtId="41" fontId="8" fillId="2" borderId="0" xfId="0" applyNumberFormat="1" applyFont="1" applyFill="1" applyBorder="1"/>
    <xf numFmtId="41" fontId="4" fillId="2" borderId="0" xfId="4" applyNumberFormat="1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left" indent="2"/>
    </xf>
    <xf numFmtId="41" fontId="12" fillId="2" borderId="0" xfId="0" applyNumberFormat="1" applyFont="1" applyFill="1" applyBorder="1"/>
    <xf numFmtId="41" fontId="11" fillId="2" borderId="0" xfId="4" applyNumberFormat="1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left"/>
    </xf>
    <xf numFmtId="168" fontId="0" fillId="2" borderId="0" xfId="0" applyNumberFormat="1" applyFill="1"/>
    <xf numFmtId="169" fontId="0" fillId="2" borderId="0" xfId="0" applyNumberFormat="1" applyFill="1"/>
  </cellXfs>
  <cellStyles count="5">
    <cellStyle name="Comma" xfId="1" builtinId="3"/>
    <cellStyle name="Hyperlink" xfId="3" builtinId="8"/>
    <cellStyle name="Normal" xfId="0" builtinId="0"/>
    <cellStyle name="Normal 2" xfId="4" xr:uid="{428E0074-0420-4C52-AC46-5DC8F6D40E15}"/>
    <cellStyle name="Percent" xfId="2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ha_Agaiby\OneDrive%20-%20GTH\Results%20Disclosure\Results%204Q-2017\Factbook-4Q2017-Nagaiby-I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ha_Agaiby\OneDrive%20-%20GTH\Results%20Disclosure\Results%201Q-2018\GTH%20Factbook%201Q18-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Pakistan"/>
      <sheetName val="Algeria"/>
      <sheetName val="Bangladesh"/>
    </sheetNames>
    <sheetDataSet>
      <sheetData sheetId="0"/>
      <sheetData sheetId="1">
        <row r="12">
          <cell r="Q12">
            <v>53.095407000000002</v>
          </cell>
          <cell r="R12">
            <v>53.625877000000003</v>
          </cell>
        </row>
      </sheetData>
      <sheetData sheetId="2">
        <row r="12">
          <cell r="Q12">
            <v>15.224119999999999</v>
          </cell>
          <cell r="R12">
            <v>14.960917999999999</v>
          </cell>
        </row>
      </sheetData>
      <sheetData sheetId="3">
        <row r="12">
          <cell r="Q12">
            <v>31.399246000000002</v>
          </cell>
          <cell r="R12">
            <v>31.345283999999999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ladesh"/>
      <sheetName val="Algeria"/>
      <sheetName val="Pakistan"/>
      <sheetName val="Customers"/>
    </sheetNames>
    <sheetDataSet>
      <sheetData sheetId="0">
        <row r="12">
          <cell r="S12">
            <v>32.195967000000003</v>
          </cell>
        </row>
      </sheetData>
      <sheetData sheetId="1">
        <row r="12">
          <cell r="S12">
            <v>15.324812</v>
          </cell>
        </row>
      </sheetData>
      <sheetData sheetId="2">
        <row r="12">
          <cell r="S12">
            <v>55.117455999999997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61B2-73C9-41F0-97EC-C8C2ECCE8189}">
  <dimension ref="B1:Y15"/>
  <sheetViews>
    <sheetView workbookViewId="0">
      <selection activeCell="P16" sqref="P16"/>
    </sheetView>
  </sheetViews>
  <sheetFormatPr defaultColWidth="9.140625" defaultRowHeight="15" x14ac:dyDescent="0.25"/>
  <cols>
    <col min="1" max="1" width="0.85546875" style="92" customWidth="1"/>
    <col min="2" max="2" width="35.85546875" style="92" customWidth="1"/>
    <col min="3" max="3" width="9.140625" style="92" hidden="1" customWidth="1" collapsed="1"/>
    <col min="4" max="6" width="9.140625" style="92" hidden="1" customWidth="1"/>
    <col min="7" max="12" width="9.140625" style="92"/>
    <col min="13" max="13" width="10.7109375" style="92" customWidth="1"/>
    <col min="14" max="15" width="9.140625" style="92"/>
    <col min="16" max="20" width="9.5703125" style="92" customWidth="1"/>
    <col min="21" max="21" width="10.140625" style="92" customWidth="1"/>
    <col min="22" max="16384" width="9.140625" style="92"/>
  </cols>
  <sheetData>
    <row r="1" spans="2:25" x14ac:dyDescent="0.25">
      <c r="B1" s="2" t="s">
        <v>49</v>
      </c>
      <c r="C1" s="90"/>
      <c r="D1" s="90"/>
      <c r="E1" s="90"/>
      <c r="F1" s="90"/>
      <c r="G1" s="90"/>
      <c r="H1" s="90"/>
      <c r="I1" s="91"/>
      <c r="J1" s="91"/>
      <c r="K1" s="91"/>
      <c r="L1" s="91"/>
      <c r="M1" s="91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2:25" x14ac:dyDescent="0.25">
      <c r="B2" s="3" t="s">
        <v>1</v>
      </c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2:25" ht="15.75" thickBot="1" x14ac:dyDescent="0.3">
      <c r="B3" s="4" t="s">
        <v>50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2:25" ht="16.5" thickTop="1" thickBot="1" x14ac:dyDescent="0.3">
      <c r="B4" s="93" t="s">
        <v>51</v>
      </c>
      <c r="C4" s="8" t="s">
        <v>52</v>
      </c>
      <c r="D4" s="8" t="s">
        <v>53</v>
      </c>
      <c r="E4" s="8" t="s">
        <v>54</v>
      </c>
      <c r="F4" s="8" t="s">
        <v>55</v>
      </c>
      <c r="G4" s="8" t="s">
        <v>4</v>
      </c>
      <c r="H4" s="8" t="s">
        <v>5</v>
      </c>
      <c r="I4" s="8" t="s">
        <v>6</v>
      </c>
      <c r="J4" s="94" t="s">
        <v>7</v>
      </c>
      <c r="K4" s="8" t="s">
        <v>8</v>
      </c>
      <c r="L4" s="8" t="s">
        <v>9</v>
      </c>
      <c r="M4" s="8" t="s">
        <v>10</v>
      </c>
      <c r="N4" s="94" t="s">
        <v>11</v>
      </c>
      <c r="O4" s="94" t="s">
        <v>12</v>
      </c>
      <c r="P4" s="94" t="s">
        <v>13</v>
      </c>
      <c r="Q4" s="94" t="s">
        <v>14</v>
      </c>
      <c r="R4" s="94" t="s">
        <v>15</v>
      </c>
      <c r="S4" s="94" t="s">
        <v>16</v>
      </c>
      <c r="T4" s="94" t="s">
        <v>17</v>
      </c>
      <c r="U4" s="94" t="s">
        <v>56</v>
      </c>
      <c r="V4" s="94" t="s">
        <v>18</v>
      </c>
      <c r="W4" s="95" t="s">
        <v>19</v>
      </c>
      <c r="X4" s="95" t="s">
        <v>20</v>
      </c>
      <c r="Y4" s="95" t="s">
        <v>57</v>
      </c>
    </row>
    <row r="5" spans="2:25" x14ac:dyDescent="0.25">
      <c r="B5" s="96" t="s">
        <v>37</v>
      </c>
      <c r="C5" s="97">
        <v>17.433577</v>
      </c>
      <c r="D5" s="97">
        <v>17.146764999999998</v>
      </c>
      <c r="E5" s="97">
        <v>17.584043000000001</v>
      </c>
      <c r="F5" s="97">
        <v>17.656669999999998</v>
      </c>
      <c r="G5" s="97">
        <v>17.071605000000002</v>
      </c>
      <c r="H5" s="97">
        <v>17.062660999999999</v>
      </c>
      <c r="I5" s="97">
        <v>17.041429999999998</v>
      </c>
      <c r="J5" s="97">
        <v>16.973172999999999</v>
      </c>
      <c r="K5" s="97">
        <v>16.652937000000001</v>
      </c>
      <c r="L5" s="97">
        <v>16.320250999999999</v>
      </c>
      <c r="M5" s="97">
        <v>15.940804999999999</v>
      </c>
      <c r="N5" s="97">
        <v>16.253174999999999</v>
      </c>
      <c r="O5" s="97">
        <v>16.052555999999999</v>
      </c>
      <c r="P5" s="98">
        <v>15.517837999999999</v>
      </c>
      <c r="Q5" s="97">
        <f>[4]Algeria!Q12</f>
        <v>15.224119999999999</v>
      </c>
      <c r="R5" s="98">
        <f>[4]Algeria!R12</f>
        <v>14.960917999999999</v>
      </c>
      <c r="S5" s="98">
        <f>[5]Algeria!S12</f>
        <v>15.324812</v>
      </c>
      <c r="T5" s="99">
        <f>Algeria!P12</f>
        <v>15.487069</v>
      </c>
      <c r="U5" s="100">
        <v>17.656669999999998</v>
      </c>
      <c r="V5" s="100">
        <v>16.973172999999999</v>
      </c>
      <c r="W5" s="100">
        <v>16.253174999999999</v>
      </c>
      <c r="X5" s="100">
        <f>R5</f>
        <v>14.960917999999999</v>
      </c>
      <c r="Y5" s="100">
        <f>S5</f>
        <v>15.324812</v>
      </c>
    </row>
    <row r="6" spans="2:25" x14ac:dyDescent="0.25">
      <c r="B6" s="96" t="s">
        <v>0</v>
      </c>
      <c r="C6" s="97">
        <v>38.155000000000001</v>
      </c>
      <c r="D6" s="97">
        <v>38.768000000000001</v>
      </c>
      <c r="E6" s="97">
        <v>38.700000000000003</v>
      </c>
      <c r="F6" s="97">
        <v>38.459842547619054</v>
      </c>
      <c r="G6" s="97">
        <v>38.184048714285716</v>
      </c>
      <c r="H6" s="97">
        <v>33.423133999999997</v>
      </c>
      <c r="I6" s="97">
        <v>35.156550000000003</v>
      </c>
      <c r="J6" s="97">
        <v>36.211426000000003</v>
      </c>
      <c r="K6" s="101">
        <v>48.331552000000002</v>
      </c>
      <c r="L6" s="97">
        <v>49.334611491367482</v>
      </c>
      <c r="M6" s="97">
        <v>50.999338000000002</v>
      </c>
      <c r="N6" s="97">
        <v>51.569839999999999</v>
      </c>
      <c r="O6" s="97">
        <v>52.512712000000001</v>
      </c>
      <c r="P6" s="97">
        <v>52.516027000000001</v>
      </c>
      <c r="Q6" s="97">
        <f>[4]Pakistan!Q12</f>
        <v>53.095407000000002</v>
      </c>
      <c r="R6" s="97">
        <f>[4]Pakistan!R12</f>
        <v>53.625877000000003</v>
      </c>
      <c r="S6" s="97">
        <f>[5]Pakistan!S12</f>
        <v>55.117455999999997</v>
      </c>
      <c r="T6" s="102">
        <f>Pakistan!P12</f>
        <v>55.469118000000002</v>
      </c>
      <c r="U6" s="100">
        <v>38.459842547619054</v>
      </c>
      <c r="V6" s="100">
        <v>36.211426000000003</v>
      </c>
      <c r="W6" s="100">
        <v>51.569839999999999</v>
      </c>
      <c r="X6" s="100">
        <f>R6</f>
        <v>53.625877000000003</v>
      </c>
      <c r="Y6" s="100">
        <f t="shared" ref="Y6:Y8" si="0">S6</f>
        <v>55.117455999999997</v>
      </c>
    </row>
    <row r="7" spans="2:25" x14ac:dyDescent="0.25">
      <c r="B7" s="96" t="s">
        <v>45</v>
      </c>
      <c r="C7" s="97">
        <v>29.366001000000001</v>
      </c>
      <c r="D7" s="97">
        <v>29.751000000000001</v>
      </c>
      <c r="E7" s="97">
        <v>30.218</v>
      </c>
      <c r="F7" s="97">
        <v>30.788996000000001</v>
      </c>
      <c r="G7" s="97">
        <v>31.805057000000001</v>
      </c>
      <c r="H7" s="97">
        <v>32.049366999999997</v>
      </c>
      <c r="I7" s="97">
        <v>32.317163999999998</v>
      </c>
      <c r="J7" s="97">
        <v>32.294046999999999</v>
      </c>
      <c r="K7" s="97">
        <v>31.575209999999998</v>
      </c>
      <c r="L7" s="97">
        <v>31.145432</v>
      </c>
      <c r="M7" s="97">
        <v>28.960978000000001</v>
      </c>
      <c r="N7" s="97">
        <v>30.376759</v>
      </c>
      <c r="O7" s="97">
        <v>30.501653999999998</v>
      </c>
      <c r="P7" s="97">
        <v>30.686364999999999</v>
      </c>
      <c r="Q7" s="97">
        <f>[4]Bangladesh!Q12</f>
        <v>31.399246000000002</v>
      </c>
      <c r="R7" s="97">
        <f>[4]Bangladesh!R12</f>
        <v>31.345283999999999</v>
      </c>
      <c r="S7" s="97">
        <f>[5]Bangladesh!S12</f>
        <v>32.195967000000003</v>
      </c>
      <c r="T7" s="102">
        <f>Bangladesh!P12</f>
        <v>31.958010000000002</v>
      </c>
      <c r="U7" s="100">
        <v>30.788996000000001</v>
      </c>
      <c r="V7" s="100">
        <v>32.294046999999999</v>
      </c>
      <c r="W7" s="100">
        <v>30.376759</v>
      </c>
      <c r="X7" s="100">
        <f>R7</f>
        <v>31.345283999999999</v>
      </c>
      <c r="Y7" s="100">
        <f t="shared" si="0"/>
        <v>32.195967000000003</v>
      </c>
    </row>
    <row r="8" spans="2:25" ht="15.75" thickBot="1" x14ac:dyDescent="0.3">
      <c r="B8" s="103" t="s">
        <v>58</v>
      </c>
      <c r="C8" s="104">
        <f>SUM(C5:C7)</f>
        <v>84.954577999999998</v>
      </c>
      <c r="D8" s="104">
        <f t="shared" ref="D8:P8" si="1">SUM(D5:D7)</f>
        <v>85.665765000000007</v>
      </c>
      <c r="E8" s="104">
        <f t="shared" si="1"/>
        <v>86.502043</v>
      </c>
      <c r="F8" s="104">
        <f t="shared" si="1"/>
        <v>86.90550854761905</v>
      </c>
      <c r="G8" s="104">
        <f t="shared" si="1"/>
        <v>87.060710714285719</v>
      </c>
      <c r="H8" s="104">
        <f t="shared" si="1"/>
        <v>82.535161999999985</v>
      </c>
      <c r="I8" s="104">
        <f t="shared" si="1"/>
        <v>84.515143999999992</v>
      </c>
      <c r="J8" s="104">
        <f t="shared" si="1"/>
        <v>85.478645999999998</v>
      </c>
      <c r="K8" s="104">
        <f t="shared" si="1"/>
        <v>96.559698999999995</v>
      </c>
      <c r="L8" s="104">
        <f t="shared" si="1"/>
        <v>96.800294491367481</v>
      </c>
      <c r="M8" s="104">
        <f t="shared" si="1"/>
        <v>95.901121000000003</v>
      </c>
      <c r="N8" s="104">
        <f t="shared" si="1"/>
        <v>98.199773999999991</v>
      </c>
      <c r="O8" s="104">
        <f t="shared" si="1"/>
        <v>99.066922000000005</v>
      </c>
      <c r="P8" s="104">
        <f t="shared" si="1"/>
        <v>98.720230000000001</v>
      </c>
      <c r="Q8" s="104">
        <f>SUM(Q5:Q7)</f>
        <v>99.718772999999999</v>
      </c>
      <c r="R8" s="104">
        <f>SUM(R5:R7)</f>
        <v>99.932078999999987</v>
      </c>
      <c r="S8" s="104">
        <f>SUM(S5:S7)</f>
        <v>102.63823500000001</v>
      </c>
      <c r="T8" s="105">
        <f>SUM(T5:T7)</f>
        <v>102.914197</v>
      </c>
      <c r="U8" s="104">
        <f>SUM(U5:U7)</f>
        <v>86.90550854761905</v>
      </c>
      <c r="V8" s="104">
        <f t="shared" ref="V8:W8" si="2">SUM(V5:V7)</f>
        <v>85.478645999999998</v>
      </c>
      <c r="W8" s="104">
        <f t="shared" si="2"/>
        <v>98.199773999999991</v>
      </c>
      <c r="X8" s="106">
        <f>R8</f>
        <v>99.932078999999987</v>
      </c>
      <c r="Y8" s="106">
        <f t="shared" si="0"/>
        <v>102.63823500000001</v>
      </c>
    </row>
    <row r="9" spans="2:25" ht="15.75" thickTop="1" x14ac:dyDescent="0.25"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109"/>
      <c r="W9" s="109"/>
      <c r="X9" s="109"/>
      <c r="Y9" s="109"/>
    </row>
    <row r="10" spans="2:25" x14ac:dyDescent="0.25"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  <c r="V10" s="109"/>
      <c r="W10" s="109"/>
      <c r="X10" s="109"/>
      <c r="Y10" s="109"/>
    </row>
    <row r="11" spans="2:25" x14ac:dyDescent="0.25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12"/>
      <c r="W11" s="112"/>
      <c r="X11" s="112"/>
      <c r="Y11" s="112"/>
    </row>
    <row r="12" spans="2:25" x14ac:dyDescent="0.25">
      <c r="B12" s="113"/>
    </row>
    <row r="13" spans="2:25" x14ac:dyDescent="0.25">
      <c r="B13" s="113"/>
    </row>
    <row r="14" spans="2:25" x14ac:dyDescent="0.25"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2:25" x14ac:dyDescent="0.25"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</sheetData>
  <mergeCells count="2">
    <mergeCell ref="I1:M1"/>
    <mergeCell ref="I2:M2"/>
  </mergeCells>
  <hyperlinks>
    <hyperlink ref="B2" location="Index!A1" display="index page" xr:uid="{6BFF2E3C-B6A3-4364-A78E-8E94CC4D16B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57B1-46C1-4767-9D5E-11B0E1DA7842}">
  <sheetPr>
    <pageSetUpPr fitToPage="1"/>
  </sheetPr>
  <dimension ref="B1:AJ35"/>
  <sheetViews>
    <sheetView showGridLines="0" view="pageBreakPreview" zoomScale="70" zoomScaleNormal="90" zoomScaleSheetLayoutView="70" workbookViewId="0">
      <pane xSplit="2" ySplit="4" topLeftCell="C5" activePane="bottomRight" state="frozen"/>
      <selection sqref="A1:T35"/>
      <selection pane="topRight" sqref="A1:T35"/>
      <selection pane="bottomLeft" sqref="A1:T35"/>
      <selection pane="bottomRight" sqref="A1:T35"/>
    </sheetView>
  </sheetViews>
  <sheetFormatPr defaultColWidth="8.85546875" defaultRowHeight="12" x14ac:dyDescent="0.2"/>
  <cols>
    <col min="1" max="1" width="2.28515625" style="41" customWidth="1"/>
    <col min="2" max="2" width="55.7109375" style="41" customWidth="1"/>
    <col min="3" max="19" width="10.5703125" style="41" customWidth="1"/>
    <col min="20" max="21" width="8.85546875" style="41"/>
    <col min="22" max="29" width="9.140625" style="41" customWidth="1"/>
    <col min="30" max="16384" width="8.85546875" style="41"/>
  </cols>
  <sheetData>
    <row r="1" spans="2:36" s="1" customFormat="1" x14ac:dyDescent="0.2">
      <c r="B1" s="2" t="s">
        <v>0</v>
      </c>
    </row>
    <row r="2" spans="2:36" s="1" customFormat="1" x14ac:dyDescent="0.2">
      <c r="B2" s="3" t="s">
        <v>1</v>
      </c>
    </row>
    <row r="3" spans="2:36" s="1" customFormat="1" ht="48.6" customHeight="1" thickBot="1" x14ac:dyDescent="0.25">
      <c r="B3" s="4" t="s">
        <v>2</v>
      </c>
      <c r="C3" s="5"/>
      <c r="D3" s="5"/>
      <c r="E3" s="5"/>
      <c r="K3" s="5"/>
      <c r="L3" s="5"/>
      <c r="M3" s="5"/>
      <c r="N3" s="5"/>
      <c r="O3" s="5"/>
      <c r="P3" s="5"/>
      <c r="Q3" s="5"/>
      <c r="R3" s="5"/>
      <c r="S3" s="5"/>
    </row>
    <row r="4" spans="2:36" s="6" customFormat="1" ht="13.5" thickTop="1" thickBot="1" x14ac:dyDescent="0.25"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8" t="s">
        <v>18</v>
      </c>
      <c r="R4" s="8" t="s">
        <v>19</v>
      </c>
      <c r="S4" s="9" t="s">
        <v>20</v>
      </c>
      <c r="V4" s="10" t="s">
        <v>12</v>
      </c>
      <c r="W4" s="10" t="s">
        <v>13</v>
      </c>
      <c r="X4" s="8" t="s">
        <v>14</v>
      </c>
      <c r="Y4" s="9" t="s">
        <v>15</v>
      </c>
      <c r="Z4" s="8" t="s">
        <v>18</v>
      </c>
      <c r="AA4" s="8" t="s">
        <v>19</v>
      </c>
      <c r="AB4" s="9" t="s">
        <v>20</v>
      </c>
      <c r="AC4" s="1"/>
      <c r="AD4" s="10" t="s">
        <v>12</v>
      </c>
      <c r="AE4" s="10" t="s">
        <v>13</v>
      </c>
      <c r="AF4" s="8" t="s">
        <v>14</v>
      </c>
      <c r="AG4" s="9" t="s">
        <v>15</v>
      </c>
      <c r="AH4" s="8" t="s">
        <v>18</v>
      </c>
      <c r="AI4" s="8" t="s">
        <v>19</v>
      </c>
      <c r="AJ4" s="9" t="s">
        <v>20</v>
      </c>
    </row>
    <row r="5" spans="2:36" s="11" customFormat="1" x14ac:dyDescent="0.2">
      <c r="B5" s="12" t="s">
        <v>21</v>
      </c>
      <c r="C5" s="13">
        <v>249.150323740663</v>
      </c>
      <c r="D5" s="13">
        <v>257.220317737855</v>
      </c>
      <c r="E5" s="13">
        <v>251.58904999086897</v>
      </c>
      <c r="F5" s="13">
        <v>255.77831242999994</v>
      </c>
      <c r="G5" s="13">
        <v>350.93564444239917</v>
      </c>
      <c r="H5" s="13">
        <v>361.34288376788203</v>
      </c>
      <c r="I5" s="13">
        <v>367.88747992000003</v>
      </c>
      <c r="J5" s="13">
        <v>369.37633957000003</v>
      </c>
      <c r="K5" s="13">
        <v>369.62661883000004</v>
      </c>
      <c r="L5" s="13">
        <v>385.71851007999999</v>
      </c>
      <c r="M5" s="13">
        <v>390.86675659000002</v>
      </c>
      <c r="N5" s="13">
        <v>378.88953636000002</v>
      </c>
      <c r="O5" s="13">
        <v>367.72176016000003</v>
      </c>
      <c r="P5" s="14">
        <v>363.11475481999992</v>
      </c>
      <c r="Q5" s="13">
        <v>1014</v>
      </c>
      <c r="R5" s="13">
        <v>1449.5423477002812</v>
      </c>
      <c r="S5" s="14">
        <v>1525.1014218600001</v>
      </c>
      <c r="T5" s="15"/>
      <c r="U5" s="15"/>
      <c r="V5" s="13">
        <v>369.62661886000001</v>
      </c>
      <c r="W5" s="13">
        <v>385.71851006000003</v>
      </c>
      <c r="X5" s="13">
        <v>390.86675658000001</v>
      </c>
      <c r="Y5" s="14">
        <v>378.88953634000001</v>
      </c>
      <c r="Z5" s="13">
        <v>1014</v>
      </c>
      <c r="AA5" s="13">
        <v>1449.5423476902811</v>
      </c>
      <c r="AB5" s="14">
        <v>1525.1014218399998</v>
      </c>
      <c r="AC5" s="1"/>
      <c r="AD5" s="16">
        <f>V5-K5</f>
        <v>2.9999966955074342E-8</v>
      </c>
      <c r="AE5" s="16">
        <f>W5-L5</f>
        <v>-1.9999959022243274E-8</v>
      </c>
      <c r="AF5" s="16">
        <f>X5-M5</f>
        <v>-1.0000007932831068E-8</v>
      </c>
      <c r="AG5" s="16">
        <f>Y5-N5</f>
        <v>-2.0000015865662135E-8</v>
      </c>
      <c r="AH5" s="15">
        <f>Q5-Z5</f>
        <v>0</v>
      </c>
      <c r="AI5" s="15">
        <f t="shared" ref="AI5:AJ12" si="0">R5-AA5</f>
        <v>1.0000121619668789E-8</v>
      </c>
      <c r="AJ5" s="15">
        <f t="shared" si="0"/>
        <v>2.0000243239337578E-8</v>
      </c>
    </row>
    <row r="6" spans="2:36" s="11" customFormat="1" x14ac:dyDescent="0.2">
      <c r="B6" s="17" t="s">
        <v>22</v>
      </c>
      <c r="C6" s="13">
        <v>236.30772610302</v>
      </c>
      <c r="D6" s="13">
        <v>244.31245278754801</v>
      </c>
      <c r="E6" s="13">
        <v>237.85089193376101</v>
      </c>
      <c r="F6" s="13">
        <v>241.46043095999991</v>
      </c>
      <c r="G6" s="13">
        <v>331.73938196651704</v>
      </c>
      <c r="H6" s="13">
        <v>341.48812061206866</v>
      </c>
      <c r="I6" s="13">
        <v>344.83053705000003</v>
      </c>
      <c r="J6" s="13">
        <v>345.76369205999998</v>
      </c>
      <c r="K6" s="13">
        <v>345.39102786000001</v>
      </c>
      <c r="L6" s="13">
        <v>359.34982651000001</v>
      </c>
      <c r="M6" s="13">
        <v>362.90827806999999</v>
      </c>
      <c r="N6" s="13">
        <v>350.33999172</v>
      </c>
      <c r="O6" s="13">
        <v>340.92555541000002</v>
      </c>
      <c r="P6" s="14">
        <v>337.18405975000002</v>
      </c>
      <c r="Q6" s="13">
        <v>960</v>
      </c>
      <c r="R6" s="13">
        <v>1363.8217316885857</v>
      </c>
      <c r="S6" s="14">
        <v>1417.9891241600001</v>
      </c>
      <c r="T6" s="15"/>
      <c r="U6" s="15"/>
      <c r="V6" s="13">
        <v>345.39102788999998</v>
      </c>
      <c r="W6" s="13">
        <v>359.34982649</v>
      </c>
      <c r="X6" s="13">
        <v>362.90827805999999</v>
      </c>
      <c r="Y6" s="14">
        <v>350.33999170000004</v>
      </c>
      <c r="Z6" s="13">
        <v>960</v>
      </c>
      <c r="AA6" s="13">
        <v>1363.8217316785858</v>
      </c>
      <c r="AB6" s="14">
        <v>1417.9891241400001</v>
      </c>
      <c r="AC6" s="1"/>
      <c r="AD6" s="16">
        <f t="shared" ref="AD6:AG16" si="1">V6-K6</f>
        <v>2.9999966955074342E-8</v>
      </c>
      <c r="AE6" s="16">
        <f t="shared" si="1"/>
        <v>-2.0000015865662135E-8</v>
      </c>
      <c r="AF6" s="16">
        <f t="shared" si="1"/>
        <v>-1.0000007932831068E-8</v>
      </c>
      <c r="AG6" s="16">
        <f t="shared" si="1"/>
        <v>-1.9999959022243274E-8</v>
      </c>
      <c r="AH6" s="15">
        <f t="shared" ref="AH6:AH12" si="2">Q6-Z6</f>
        <v>0</v>
      </c>
      <c r="AI6" s="15">
        <f t="shared" si="0"/>
        <v>9.999894245993346E-9</v>
      </c>
      <c r="AJ6" s="15">
        <f t="shared" si="0"/>
        <v>2.0000015865662135E-8</v>
      </c>
    </row>
    <row r="7" spans="2:36" s="11" customFormat="1" x14ac:dyDescent="0.2">
      <c r="B7" s="12" t="s">
        <v>23</v>
      </c>
      <c r="C7" s="13">
        <v>95.890797281070306</v>
      </c>
      <c r="D7" s="13">
        <v>106.32224212615199</v>
      </c>
      <c r="E7" s="13">
        <v>103.21057585583999</v>
      </c>
      <c r="F7" s="13">
        <v>103.62614689999994</v>
      </c>
      <c r="G7" s="13">
        <v>135.95774153325368</v>
      </c>
      <c r="H7" s="13">
        <v>130.26317778769601</v>
      </c>
      <c r="I7" s="13">
        <v>147.0005065</v>
      </c>
      <c r="J7" s="13">
        <v>128.94746179999999</v>
      </c>
      <c r="K7" s="13">
        <v>154.47074557000002</v>
      </c>
      <c r="L7" s="13">
        <v>166.92775885</v>
      </c>
      <c r="M7" s="13">
        <v>208.48230604</v>
      </c>
      <c r="N7" s="13">
        <v>173.46451659000002</v>
      </c>
      <c r="O7" s="13">
        <v>174.56578679000003</v>
      </c>
      <c r="P7" s="14">
        <v>174.87190609999996</v>
      </c>
      <c r="Q7" s="13">
        <v>409</v>
      </c>
      <c r="R7" s="13">
        <v>542.16888762094959</v>
      </c>
      <c r="S7" s="14">
        <v>703.34532705000004</v>
      </c>
      <c r="T7" s="15"/>
      <c r="U7" s="15"/>
      <c r="V7" s="13">
        <v>154.47074551000003</v>
      </c>
      <c r="W7" s="13">
        <v>166.92775874999998</v>
      </c>
      <c r="X7" s="13">
        <v>208.48230601999998</v>
      </c>
      <c r="Y7" s="14">
        <v>173.46451647000004</v>
      </c>
      <c r="Z7" s="13">
        <v>409</v>
      </c>
      <c r="AA7" s="13">
        <v>542.16888762162853</v>
      </c>
      <c r="AB7" s="14">
        <v>703.34532675000003</v>
      </c>
      <c r="AC7" s="1"/>
      <c r="AD7" s="16">
        <f t="shared" si="1"/>
        <v>-5.9999990753567545E-8</v>
      </c>
      <c r="AE7" s="16">
        <f t="shared" si="1"/>
        <v>-1.0000002248489182E-7</v>
      </c>
      <c r="AF7" s="16">
        <f t="shared" si="1"/>
        <v>-2.0000015865662135E-8</v>
      </c>
      <c r="AG7" s="16">
        <f t="shared" si="1"/>
        <v>-1.1999998150713509E-7</v>
      </c>
      <c r="AH7" s="15">
        <f t="shared" si="2"/>
        <v>0</v>
      </c>
      <c r="AI7" s="15">
        <f t="shared" si="0"/>
        <v>-6.7893779487349093E-10</v>
      </c>
      <c r="AJ7" s="15">
        <f t="shared" si="0"/>
        <v>3.0000001061125658E-7</v>
      </c>
    </row>
    <row r="8" spans="2:36" s="11" customFormat="1" x14ac:dyDescent="0.2">
      <c r="B8" s="12" t="s">
        <v>24</v>
      </c>
      <c r="C8" s="18">
        <v>0.38490876639666083</v>
      </c>
      <c r="D8" s="18">
        <v>0.41336879982218278</v>
      </c>
      <c r="E8" s="18">
        <v>0.41026063483423753</v>
      </c>
      <c r="F8" s="18">
        <v>0.40514047463801212</v>
      </c>
      <c r="G8" s="18">
        <v>0.38741502519436755</v>
      </c>
      <c r="H8" s="18">
        <v>0.36049742125646494</v>
      </c>
      <c r="I8" s="18">
        <v>0.39958007413561991</v>
      </c>
      <c r="J8" s="18">
        <v>0.34909507725944455</v>
      </c>
      <c r="K8" s="18">
        <v>0.41791023075923206</v>
      </c>
      <c r="L8" s="18">
        <v>0.43277093135970668</v>
      </c>
      <c r="M8" s="18">
        <v>0.53338459340682087</v>
      </c>
      <c r="N8" s="18">
        <v>0.45782345497444288</v>
      </c>
      <c r="O8" s="18">
        <v>0.47472248233023912</v>
      </c>
      <c r="P8" s="19">
        <v>0.4815885440587121</v>
      </c>
      <c r="Q8" s="18">
        <v>0.40400000000000003</v>
      </c>
      <c r="R8" s="18">
        <v>0.37402762912108634</v>
      </c>
      <c r="S8" s="19">
        <v>0.46117937926528607</v>
      </c>
      <c r="V8" s="18">
        <v>0.41791023056298726</v>
      </c>
      <c r="W8" s="18">
        <v>0.43277093112288989</v>
      </c>
      <c r="X8" s="18">
        <v>0.53338459336929878</v>
      </c>
      <c r="Y8" s="19">
        <v>0.45782345468189456</v>
      </c>
      <c r="Z8" s="18">
        <v>0.40400000000000003</v>
      </c>
      <c r="AA8" s="18">
        <v>0.37402762912413506</v>
      </c>
      <c r="AB8" s="19">
        <v>0.46117937907462575</v>
      </c>
      <c r="AC8" s="1"/>
      <c r="AD8" s="16">
        <f t="shared" si="1"/>
        <v>-1.9624479818958207E-10</v>
      </c>
      <c r="AE8" s="16">
        <f t="shared" si="1"/>
        <v>-2.3681678840148379E-10</v>
      </c>
      <c r="AF8" s="16">
        <f t="shared" si="1"/>
        <v>-3.7522096540953953E-11</v>
      </c>
      <c r="AG8" s="16">
        <f t="shared" si="1"/>
        <v>-2.9254831890312971E-10</v>
      </c>
      <c r="AH8" s="15">
        <f t="shared" si="2"/>
        <v>0</v>
      </c>
      <c r="AI8" s="15">
        <f t="shared" si="0"/>
        <v>-3.0487279367719111E-12</v>
      </c>
      <c r="AJ8" s="15">
        <f t="shared" si="0"/>
        <v>1.906603208645663E-10</v>
      </c>
    </row>
    <row r="9" spans="2:36" s="11" customFormat="1" x14ac:dyDescent="0.2">
      <c r="B9" s="12" t="s">
        <v>25</v>
      </c>
      <c r="C9" s="13">
        <v>25.590022003552896</v>
      </c>
      <c r="D9" s="13">
        <v>79.125355847298565</v>
      </c>
      <c r="E9" s="13">
        <v>64.70155215085822</v>
      </c>
      <c r="F9" s="13">
        <v>68.345538415038433</v>
      </c>
      <c r="G9" s="13">
        <v>19.994709106577726</v>
      </c>
      <c r="H9" s="13">
        <v>56.819731555858759</v>
      </c>
      <c r="I9" s="13">
        <v>72.537972751196534</v>
      </c>
      <c r="J9" s="13">
        <v>96.466557654260953</v>
      </c>
      <c r="K9" s="13">
        <v>34.664890217944595</v>
      </c>
      <c r="L9" s="13">
        <v>359.92417204977215</v>
      </c>
      <c r="M9" s="13">
        <v>77.875513132533314</v>
      </c>
      <c r="N9" s="13">
        <v>62.644778798164722</v>
      </c>
      <c r="O9" s="13">
        <v>65.817924945460831</v>
      </c>
      <c r="P9" s="14">
        <v>57.350150045129624</v>
      </c>
      <c r="Q9" s="13">
        <v>238</v>
      </c>
      <c r="R9" s="13">
        <v>245.81897106789398</v>
      </c>
      <c r="S9" s="14">
        <v>535.10935419841474</v>
      </c>
      <c r="T9" s="15"/>
      <c r="U9" s="15"/>
      <c r="V9" s="13">
        <v>34.664890217944595</v>
      </c>
      <c r="W9" s="13">
        <v>359.92417204977215</v>
      </c>
      <c r="X9" s="13">
        <v>77.875513132533314</v>
      </c>
      <c r="Y9" s="14">
        <v>62.644778798164722</v>
      </c>
      <c r="Z9" s="13">
        <v>238</v>
      </c>
      <c r="AA9" s="13">
        <v>245.81897106789398</v>
      </c>
      <c r="AB9" s="14">
        <v>535.10935419841474</v>
      </c>
      <c r="AC9" s="1"/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5">
        <f t="shared" si="2"/>
        <v>0</v>
      </c>
      <c r="AI9" s="15">
        <f t="shared" si="0"/>
        <v>0</v>
      </c>
      <c r="AJ9" s="15">
        <f t="shared" si="0"/>
        <v>0</v>
      </c>
    </row>
    <row r="10" spans="2:36" s="11" customFormat="1" x14ac:dyDescent="0.2">
      <c r="B10" s="12" t="s">
        <v>26</v>
      </c>
      <c r="C10" s="13">
        <v>25.590022003552896</v>
      </c>
      <c r="D10" s="13">
        <v>79.125355847298565</v>
      </c>
      <c r="E10" s="13">
        <v>64.70155215085822</v>
      </c>
      <c r="F10" s="13">
        <v>68.345538415038433</v>
      </c>
      <c r="G10" s="13">
        <v>19.994709106577726</v>
      </c>
      <c r="H10" s="13">
        <v>56.819731555858759</v>
      </c>
      <c r="I10" s="13">
        <v>72.537972751196534</v>
      </c>
      <c r="J10" s="13">
        <v>96.466557654260953</v>
      </c>
      <c r="K10" s="13">
        <v>34.664890217944595</v>
      </c>
      <c r="L10" s="13">
        <v>64.663952375096628</v>
      </c>
      <c r="M10" s="13">
        <v>77.875513132533314</v>
      </c>
      <c r="N10" s="13">
        <v>62.644778798164722</v>
      </c>
      <c r="O10" s="13">
        <v>65.817924945460831</v>
      </c>
      <c r="P10" s="14">
        <v>57.350150045129624</v>
      </c>
      <c r="Q10" s="13">
        <v>238</v>
      </c>
      <c r="R10" s="13">
        <v>245.81897106789398</v>
      </c>
      <c r="S10" s="14">
        <v>239.84913452373928</v>
      </c>
      <c r="T10" s="15"/>
      <c r="U10" s="15"/>
      <c r="V10" s="13">
        <v>34.664890217944595</v>
      </c>
      <c r="W10" s="13">
        <v>64.663952375096628</v>
      </c>
      <c r="X10" s="13">
        <v>77.875513132533314</v>
      </c>
      <c r="Y10" s="14">
        <v>62.644778798164722</v>
      </c>
      <c r="Z10" s="13">
        <v>238</v>
      </c>
      <c r="AA10" s="13">
        <v>245.81897106789398</v>
      </c>
      <c r="AB10" s="14">
        <v>239.84913452373928</v>
      </c>
      <c r="AC10" s="1"/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5">
        <f t="shared" si="2"/>
        <v>0</v>
      </c>
      <c r="AI10" s="15">
        <f t="shared" si="0"/>
        <v>0</v>
      </c>
      <c r="AJ10" s="15">
        <f t="shared" si="0"/>
        <v>0</v>
      </c>
    </row>
    <row r="11" spans="2:36" s="11" customFormat="1" ht="12.75" customHeight="1" x14ac:dyDescent="0.2">
      <c r="B11" s="12" t="s">
        <v>27</v>
      </c>
      <c r="C11" s="20">
        <v>18.704180042112601</v>
      </c>
      <c r="D11" s="20">
        <v>20.554974816817701</v>
      </c>
      <c r="E11" s="20">
        <v>21.5977045205263</v>
      </c>
      <c r="F11" s="20">
        <v>24.769593049999983</v>
      </c>
      <c r="G11" s="20">
        <v>38.787543016275599</v>
      </c>
      <c r="H11" s="20">
        <v>37.617026426937834</v>
      </c>
      <c r="I11" s="20">
        <v>43.802880799999997</v>
      </c>
      <c r="J11" s="20">
        <v>47.670450950000003</v>
      </c>
      <c r="K11" s="20">
        <v>49.907384719999996</v>
      </c>
      <c r="L11" s="20">
        <v>54.940462529999991</v>
      </c>
      <c r="M11" s="20">
        <v>60.451652170000003</v>
      </c>
      <c r="N11" s="20">
        <v>59.973720280000002</v>
      </c>
      <c r="O11" s="20">
        <v>62.875515399999998</v>
      </c>
      <c r="P11" s="21">
        <v>67.466831010000007</v>
      </c>
      <c r="Q11" s="20">
        <v>85.6</v>
      </c>
      <c r="R11" s="20">
        <v>167.87790119321343</v>
      </c>
      <c r="S11" s="14">
        <v>225.2732197</v>
      </c>
      <c r="T11" s="15"/>
      <c r="U11" s="15"/>
      <c r="V11" s="20">
        <v>49.907384719999996</v>
      </c>
      <c r="W11" s="20">
        <v>54.940462529999991</v>
      </c>
      <c r="X11" s="20">
        <v>60.451652170000003</v>
      </c>
      <c r="Y11" s="14">
        <v>59.973720280000002</v>
      </c>
      <c r="Z11" s="20">
        <v>85.6</v>
      </c>
      <c r="AA11" s="20">
        <v>167.87790119321343</v>
      </c>
      <c r="AB11" s="14">
        <v>225.2732197</v>
      </c>
      <c r="AC11" s="1"/>
      <c r="AD11" s="16">
        <f t="shared" si="1"/>
        <v>0</v>
      </c>
      <c r="AE11" s="16">
        <f t="shared" si="1"/>
        <v>0</v>
      </c>
      <c r="AF11" s="16">
        <f t="shared" si="1"/>
        <v>0</v>
      </c>
      <c r="AG11" s="16">
        <f t="shared" si="1"/>
        <v>0</v>
      </c>
      <c r="AH11" s="15">
        <f t="shared" si="2"/>
        <v>0</v>
      </c>
      <c r="AI11" s="15">
        <f t="shared" si="0"/>
        <v>0</v>
      </c>
      <c r="AJ11" s="15">
        <f t="shared" si="0"/>
        <v>0</v>
      </c>
    </row>
    <row r="12" spans="2:36" s="11" customFormat="1" x14ac:dyDescent="0.2">
      <c r="B12" s="12" t="s">
        <v>28</v>
      </c>
      <c r="C12" s="20">
        <v>38.184048714285716</v>
      </c>
      <c r="D12" s="20">
        <v>33.423133999999997</v>
      </c>
      <c r="E12" s="20">
        <v>35.156550000000003</v>
      </c>
      <c r="F12" s="20">
        <v>36.211426000000003</v>
      </c>
      <c r="G12" s="20">
        <v>48.331552000000002</v>
      </c>
      <c r="H12" s="20">
        <v>59.550701491367484</v>
      </c>
      <c r="I12" s="20">
        <v>50.999338000000002</v>
      </c>
      <c r="J12" s="20">
        <v>51.569839999999999</v>
      </c>
      <c r="K12" s="20">
        <v>52.512712000000001</v>
      </c>
      <c r="L12" s="20">
        <v>52.516027000000001</v>
      </c>
      <c r="M12" s="20">
        <v>53.095407000000002</v>
      </c>
      <c r="N12" s="20">
        <v>53.625877000000003</v>
      </c>
      <c r="O12" s="20">
        <v>55.117455999999997</v>
      </c>
      <c r="P12" s="21">
        <v>55.469118000000002</v>
      </c>
      <c r="Q12" s="20">
        <v>36.200000000000003</v>
      </c>
      <c r="R12" s="20">
        <v>51.569839999999999</v>
      </c>
      <c r="S12" s="21">
        <v>53.625877000000003</v>
      </c>
      <c r="T12" s="15"/>
      <c r="U12" s="15"/>
      <c r="V12" s="20">
        <v>52.512712000000001</v>
      </c>
      <c r="W12" s="20">
        <v>52.516027000000001</v>
      </c>
      <c r="X12" s="20">
        <v>53.095407000000002</v>
      </c>
      <c r="Y12" s="21">
        <v>53.625877000000003</v>
      </c>
      <c r="Z12" s="20">
        <v>36.200000000000003</v>
      </c>
      <c r="AA12" s="20">
        <v>51.569839999999999</v>
      </c>
      <c r="AB12" s="21">
        <v>53.625877000000003</v>
      </c>
      <c r="AC12" s="1"/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5">
        <f t="shared" si="2"/>
        <v>0</v>
      </c>
      <c r="AI12" s="15">
        <f t="shared" si="0"/>
        <v>0</v>
      </c>
      <c r="AJ12" s="15">
        <f t="shared" si="0"/>
        <v>0</v>
      </c>
    </row>
    <row r="13" spans="2:36" s="11" customFormat="1" x14ac:dyDescent="0.2">
      <c r="B13" s="12" t="s">
        <v>29</v>
      </c>
      <c r="C13" s="20">
        <v>2.0009000352372688</v>
      </c>
      <c r="D13" s="20">
        <v>2.2077564401714773</v>
      </c>
      <c r="E13" s="20">
        <v>2.2396819132811023</v>
      </c>
      <c r="F13" s="20">
        <v>2.2000000000000002</v>
      </c>
      <c r="G13" s="20">
        <v>2.3555613235794559</v>
      </c>
      <c r="H13" s="20">
        <v>2.1186345762933709</v>
      </c>
      <c r="I13" s="20">
        <v>2.3006648210653151</v>
      </c>
      <c r="J13" s="20">
        <v>2.3259369185286185</v>
      </c>
      <c r="K13" s="20">
        <v>2.2052435565441044</v>
      </c>
      <c r="L13" s="20">
        <v>2.2749297206484913</v>
      </c>
      <c r="M13" s="20">
        <v>2.2862928462209244</v>
      </c>
      <c r="N13" s="20">
        <v>2.1830001008983362</v>
      </c>
      <c r="O13" s="20">
        <v>2.0850416177084932</v>
      </c>
      <c r="P13" s="21">
        <v>2.0279449738024558</v>
      </c>
      <c r="Q13" s="20" t="s">
        <v>30</v>
      </c>
      <c r="R13" s="20" t="s">
        <v>30</v>
      </c>
      <c r="S13" s="21" t="s">
        <v>30</v>
      </c>
      <c r="V13" s="20">
        <v>2.2052435566081559</v>
      </c>
      <c r="W13" s="20">
        <v>2.2749297206484913</v>
      </c>
      <c r="X13" s="20">
        <v>2.2862928462209244</v>
      </c>
      <c r="Y13" s="21">
        <v>2.1830001008983362</v>
      </c>
      <c r="Z13" s="20" t="s">
        <v>30</v>
      </c>
      <c r="AA13" s="20" t="s">
        <v>30</v>
      </c>
      <c r="AB13" s="21" t="s">
        <v>30</v>
      </c>
      <c r="AC13" s="1"/>
      <c r="AD13" s="16">
        <f t="shared" si="1"/>
        <v>6.4051430825884381E-11</v>
      </c>
      <c r="AE13" s="16">
        <f t="shared" si="1"/>
        <v>0</v>
      </c>
      <c r="AF13" s="16">
        <f t="shared" si="1"/>
        <v>0</v>
      </c>
      <c r="AG13" s="16">
        <f t="shared" si="1"/>
        <v>0</v>
      </c>
      <c r="AH13" s="15"/>
      <c r="AI13" s="15"/>
      <c r="AJ13" s="15"/>
    </row>
    <row r="14" spans="2:36" s="11" customFormat="1" x14ac:dyDescent="0.2">
      <c r="B14" s="12" t="s">
        <v>31</v>
      </c>
      <c r="C14" s="13">
        <v>558.90437366063088</v>
      </c>
      <c r="D14" s="13">
        <v>658.26647807071595</v>
      </c>
      <c r="E14" s="13">
        <v>683.54273649176901</v>
      </c>
      <c r="F14" s="13">
        <v>689.26978949849342</v>
      </c>
      <c r="G14" s="13">
        <v>580.38164592593319</v>
      </c>
      <c r="H14" s="22">
        <v>512.0864032784483</v>
      </c>
      <c r="I14" s="22">
        <v>521.84086775433957</v>
      </c>
      <c r="J14" s="22">
        <v>540.12413678658231</v>
      </c>
      <c r="K14" s="22">
        <v>515.41650654129444</v>
      </c>
      <c r="L14" s="22">
        <v>520.30500833302506</v>
      </c>
      <c r="M14" s="22">
        <v>511.52610964744576</v>
      </c>
      <c r="N14" s="22">
        <v>515.47612513764011</v>
      </c>
      <c r="O14" s="22">
        <v>538.20351546890095</v>
      </c>
      <c r="P14" s="23">
        <v>543.263588991804</v>
      </c>
      <c r="Q14" s="13" t="s">
        <v>30</v>
      </c>
      <c r="R14" s="13" t="s">
        <v>30</v>
      </c>
      <c r="S14" s="14" t="s">
        <v>30</v>
      </c>
      <c r="V14" s="22">
        <v>515.41650654129444</v>
      </c>
      <c r="W14" s="22">
        <v>520.30500833302506</v>
      </c>
      <c r="X14" s="22">
        <v>511.52610964744571</v>
      </c>
      <c r="Y14" s="14">
        <v>515.47612513764</v>
      </c>
      <c r="Z14" s="13" t="s">
        <v>30</v>
      </c>
      <c r="AA14" s="13" t="s">
        <v>30</v>
      </c>
      <c r="AB14" s="14" t="s">
        <v>30</v>
      </c>
      <c r="AC14" s="1"/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5"/>
      <c r="AI14" s="15"/>
      <c r="AJ14" s="15"/>
    </row>
    <row r="15" spans="2:36" s="11" customFormat="1" x14ac:dyDescent="0.2">
      <c r="B15" s="12" t="s">
        <v>32</v>
      </c>
      <c r="C15" s="18">
        <v>3.7678066955115913E-2</v>
      </c>
      <c r="D15" s="18">
        <v>0.21600656306068611</v>
      </c>
      <c r="E15" s="18">
        <v>3.7497723086621394E-2</v>
      </c>
      <c r="F15" s="18">
        <v>5.5E-2</v>
      </c>
      <c r="G15" s="18">
        <v>5.5288471148958108E-2</v>
      </c>
      <c r="H15" s="18" t="e">
        <v>#REF!</v>
      </c>
      <c r="I15" s="18">
        <v>5.416259038977584E-2</v>
      </c>
      <c r="J15" s="18">
        <v>5.9588602728199692E-2</v>
      </c>
      <c r="K15" s="18">
        <v>4.1042979038407895E-2</v>
      </c>
      <c r="L15" s="18">
        <v>6.1280731933761483E-2</v>
      </c>
      <c r="M15" s="18">
        <v>6.1442116201168143E-2</v>
      </c>
      <c r="N15" s="18">
        <v>6.7769293330466301E-2</v>
      </c>
      <c r="O15" s="18">
        <v>4.2907789114758878E-2</v>
      </c>
      <c r="P15" s="19">
        <v>5.3043310664457333E-2</v>
      </c>
      <c r="Q15" s="18" t="s">
        <v>30</v>
      </c>
      <c r="R15" s="18" t="s">
        <v>30</v>
      </c>
      <c r="S15" s="19" t="s">
        <v>30</v>
      </c>
      <c r="V15" s="18">
        <v>4.1042979038407895E-2</v>
      </c>
      <c r="W15" s="18">
        <v>6.1280731933761483E-2</v>
      </c>
      <c r="X15" s="18">
        <v>6.1442116201168143E-2</v>
      </c>
      <c r="Y15" s="19">
        <v>6.7769293330466301E-2</v>
      </c>
      <c r="Z15" s="18" t="s">
        <v>30</v>
      </c>
      <c r="AA15" s="18" t="s">
        <v>30</v>
      </c>
      <c r="AB15" s="19" t="s">
        <v>30</v>
      </c>
      <c r="AC15" s="1"/>
      <c r="AD15" s="16">
        <f t="shared" si="1"/>
        <v>0</v>
      </c>
      <c r="AE15" s="16">
        <f t="shared" si="1"/>
        <v>0</v>
      </c>
      <c r="AF15" s="16">
        <f t="shared" si="1"/>
        <v>0</v>
      </c>
      <c r="AG15" s="16">
        <f t="shared" si="1"/>
        <v>0</v>
      </c>
      <c r="AH15" s="15"/>
      <c r="AI15" s="15"/>
      <c r="AJ15" s="15"/>
    </row>
    <row r="16" spans="2:36" s="11" customFormat="1" ht="12.75" thickBot="1" x14ac:dyDescent="0.25">
      <c r="B16" s="24" t="s">
        <v>33</v>
      </c>
      <c r="C16" s="25">
        <v>297.26747261862027</v>
      </c>
      <c r="D16" s="25">
        <v>297.54723641607006</v>
      </c>
      <c r="E16" s="25">
        <v>349.66674011257413</v>
      </c>
      <c r="F16" s="26">
        <v>341.17587802451493</v>
      </c>
      <c r="G16" s="25">
        <v>304.48247828111852</v>
      </c>
      <c r="H16" s="26">
        <v>291.79235776341801</v>
      </c>
      <c r="I16" s="26">
        <v>421.24697229872999</v>
      </c>
      <c r="J16" s="26">
        <v>463.71090686814023</v>
      </c>
      <c r="K16" s="26">
        <v>465.19291811380384</v>
      </c>
      <c r="L16" s="26">
        <v>508.9817070236565</v>
      </c>
      <c r="M16" s="26">
        <v>573.08870547860886</v>
      </c>
      <c r="N16" s="26">
        <v>672.16701886243993</v>
      </c>
      <c r="O16" s="26">
        <v>820.5565728360757</v>
      </c>
      <c r="P16" s="27">
        <v>950.30145959696176</v>
      </c>
      <c r="Q16" s="26" t="s">
        <v>30</v>
      </c>
      <c r="R16" s="26" t="s">
        <v>30</v>
      </c>
      <c r="S16" s="28" t="s">
        <v>30</v>
      </c>
      <c r="V16" s="26">
        <v>465.19291811380384</v>
      </c>
      <c r="W16" s="26">
        <v>508.9817070236565</v>
      </c>
      <c r="X16" s="26">
        <v>573.08870547860874</v>
      </c>
      <c r="Y16" s="27">
        <v>672.16701886243993</v>
      </c>
      <c r="Z16" s="26" t="s">
        <v>30</v>
      </c>
      <c r="AA16" s="26" t="s">
        <v>30</v>
      </c>
      <c r="AB16" s="28" t="s">
        <v>30</v>
      </c>
      <c r="AC16" s="1"/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5"/>
      <c r="AI16" s="15"/>
      <c r="AJ16" s="15"/>
    </row>
    <row r="17" spans="2:36" s="11" customFormat="1" ht="12.75" thickTop="1" x14ac:dyDescent="0.2">
      <c r="B17" s="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V17" s="29"/>
      <c r="W17" s="29"/>
      <c r="X17" s="29"/>
      <c r="Y17" s="29"/>
      <c r="Z17" s="29"/>
      <c r="AA17" s="29"/>
      <c r="AB17" s="29"/>
      <c r="AC17" s="1"/>
      <c r="AD17" s="16"/>
      <c r="AE17" s="16"/>
    </row>
    <row r="18" spans="2:36" s="1" customFormat="1" ht="12.75" thickBot="1" x14ac:dyDescent="0.25">
      <c r="B18" s="4" t="s">
        <v>34</v>
      </c>
      <c r="AD18" s="16"/>
      <c r="AE18" s="16"/>
    </row>
    <row r="19" spans="2:36" s="1" customFormat="1" ht="13.5" thickTop="1" thickBot="1" x14ac:dyDescent="0.25">
      <c r="B19" s="30" t="s">
        <v>3</v>
      </c>
      <c r="C19" s="31" t="s">
        <v>4</v>
      </c>
      <c r="D19" s="31" t="s">
        <v>5</v>
      </c>
      <c r="E19" s="31" t="s">
        <v>6</v>
      </c>
      <c r="F19" s="31" t="s">
        <v>7</v>
      </c>
      <c r="G19" s="31" t="s">
        <v>8</v>
      </c>
      <c r="H19" s="31" t="s">
        <v>9</v>
      </c>
      <c r="I19" s="31" t="s">
        <v>10</v>
      </c>
      <c r="J19" s="31" t="s">
        <v>11</v>
      </c>
      <c r="K19" s="31" t="s">
        <v>12</v>
      </c>
      <c r="L19" s="31" t="s">
        <v>13</v>
      </c>
      <c r="M19" s="31" t="s">
        <v>14</v>
      </c>
      <c r="N19" s="31" t="s">
        <v>15</v>
      </c>
      <c r="O19" s="31" t="s">
        <v>16</v>
      </c>
      <c r="P19" s="32" t="s">
        <v>17</v>
      </c>
      <c r="Q19" s="31" t="s">
        <v>18</v>
      </c>
      <c r="R19" s="31" t="s">
        <v>19</v>
      </c>
      <c r="S19" s="32" t="s">
        <v>20</v>
      </c>
      <c r="V19" s="31" t="s">
        <v>12</v>
      </c>
      <c r="W19" s="31" t="s">
        <v>13</v>
      </c>
      <c r="X19" s="31" t="s">
        <v>14</v>
      </c>
      <c r="Y19" s="32" t="s">
        <v>15</v>
      </c>
      <c r="Z19" s="31" t="s">
        <v>18</v>
      </c>
      <c r="AA19" s="31" t="s">
        <v>19</v>
      </c>
      <c r="AB19" s="32" t="s">
        <v>20</v>
      </c>
      <c r="AD19" s="16"/>
      <c r="AE19" s="16"/>
    </row>
    <row r="20" spans="2:36" s="6" customFormat="1" x14ac:dyDescent="0.2">
      <c r="B20" s="12" t="s">
        <v>21</v>
      </c>
      <c r="C20" s="20">
        <v>25.26450826708</v>
      </c>
      <c r="D20" s="20">
        <v>26.19400902293</v>
      </c>
      <c r="E20" s="20">
        <v>25.885532444029998</v>
      </c>
      <c r="F20" s="20">
        <v>26.836866334250001</v>
      </c>
      <c r="G20" s="20">
        <v>36.75839601281762</v>
      </c>
      <c r="H20" s="20">
        <v>37.823778630714521</v>
      </c>
      <c r="I20" s="20">
        <v>38.509603847679998</v>
      </c>
      <c r="J20" s="20">
        <v>38.703588307700009</v>
      </c>
      <c r="K20" s="20">
        <v>38.735649666850009</v>
      </c>
      <c r="L20" s="20">
        <v>40.426885572789992</v>
      </c>
      <c r="M20" s="20">
        <v>41.185930369220003</v>
      </c>
      <c r="N20" s="20">
        <v>40.330895405989999</v>
      </c>
      <c r="O20" s="20">
        <v>40.942701134839993</v>
      </c>
      <c r="P20" s="21">
        <v>42.410867338709998</v>
      </c>
      <c r="Q20" s="20">
        <v>104.2</v>
      </c>
      <c r="R20" s="20">
        <v>151.79536679891214</v>
      </c>
      <c r="S20" s="14">
        <v>160.67936101485</v>
      </c>
      <c r="V20" s="20">
        <v>38.735649666850009</v>
      </c>
      <c r="W20" s="20">
        <v>40.426885572789992</v>
      </c>
      <c r="X20" s="20">
        <v>41.185930369220003</v>
      </c>
      <c r="Y20" s="14">
        <v>40.330895405989999</v>
      </c>
      <c r="Z20" s="20">
        <v>104.2</v>
      </c>
      <c r="AA20" s="20">
        <v>151.79536679891214</v>
      </c>
      <c r="AB20" s="14">
        <v>160.67936101485</v>
      </c>
      <c r="AC20" s="1"/>
      <c r="AD20" s="16">
        <f>V20-K20</f>
        <v>0</v>
      </c>
      <c r="AE20" s="16">
        <f>W20-L20</f>
        <v>0</v>
      </c>
      <c r="AF20" s="6">
        <f t="shared" ref="AF20:AG31" si="3">X20-M20</f>
        <v>0</v>
      </c>
      <c r="AG20" s="6">
        <f t="shared" si="3"/>
        <v>0</v>
      </c>
      <c r="AH20" s="6">
        <f>Q20-Z20</f>
        <v>0</v>
      </c>
      <c r="AI20" s="6">
        <f t="shared" ref="AI20:AJ27" si="4">R20-AA20</f>
        <v>0</v>
      </c>
      <c r="AJ20" s="6">
        <f t="shared" si="4"/>
        <v>0</v>
      </c>
    </row>
    <row r="21" spans="2:36" s="11" customFormat="1" x14ac:dyDescent="0.2">
      <c r="B21" s="17" t="s">
        <v>22</v>
      </c>
      <c r="C21" s="20">
        <v>23.96211498329</v>
      </c>
      <c r="D21" s="20">
        <v>24.87955380707</v>
      </c>
      <c r="E21" s="20">
        <v>24.472350232949999</v>
      </c>
      <c r="F21" s="20">
        <v>25.33462055911</v>
      </c>
      <c r="G21" s="20">
        <v>34.747684227905616</v>
      </c>
      <c r="H21" s="20">
        <v>35.745520019864522</v>
      </c>
      <c r="I21" s="20">
        <v>36.096124519569997</v>
      </c>
      <c r="J21" s="20">
        <v>36.229408904020005</v>
      </c>
      <c r="K21" s="20">
        <v>36.19605019243</v>
      </c>
      <c r="L21" s="20">
        <v>37.663185644999999</v>
      </c>
      <c r="M21" s="20">
        <v>38.239905911000001</v>
      </c>
      <c r="N21" s="20">
        <v>37.294103090999997</v>
      </c>
      <c r="O21" s="20">
        <v>37.9</v>
      </c>
      <c r="P21" s="21">
        <v>37.9</v>
      </c>
      <c r="Q21" s="20">
        <v>98.6</v>
      </c>
      <c r="R21" s="20">
        <v>142.81873767136014</v>
      </c>
      <c r="S21" s="14">
        <v>149.39324483943</v>
      </c>
      <c r="T21" s="15"/>
      <c r="U21" s="15"/>
      <c r="V21" s="20">
        <v>36.19605019243</v>
      </c>
      <c r="W21" s="20">
        <v>37.663185644999999</v>
      </c>
      <c r="X21" s="20">
        <v>38.239905911000001</v>
      </c>
      <c r="Y21" s="14">
        <v>37.294103090999997</v>
      </c>
      <c r="Z21" s="20">
        <v>98.6</v>
      </c>
      <c r="AA21" s="20">
        <v>142.81873767136017</v>
      </c>
      <c r="AB21" s="14">
        <v>149.39324483943</v>
      </c>
      <c r="AC21" s="1"/>
      <c r="AD21" s="16">
        <f t="shared" ref="AD21:AE31" si="5">V21-K21</f>
        <v>0</v>
      </c>
      <c r="AE21" s="16">
        <f t="shared" si="5"/>
        <v>0</v>
      </c>
      <c r="AF21" s="11">
        <f t="shared" si="3"/>
        <v>0</v>
      </c>
      <c r="AG21" s="11">
        <f t="shared" si="3"/>
        <v>0</v>
      </c>
      <c r="AH21" s="11">
        <f t="shared" ref="AH21:AH27" si="6">Q21-Z21</f>
        <v>0</v>
      </c>
      <c r="AI21" s="11">
        <f t="shared" si="4"/>
        <v>0</v>
      </c>
      <c r="AJ21" s="11">
        <f t="shared" si="4"/>
        <v>0</v>
      </c>
    </row>
    <row r="22" spans="2:36" s="11" customFormat="1" x14ac:dyDescent="0.2">
      <c r="B22" s="12" t="s">
        <v>23</v>
      </c>
      <c r="C22" s="20">
        <v>9.7245307107000016</v>
      </c>
      <c r="D22" s="20">
        <v>10.82778607234</v>
      </c>
      <c r="E22" s="20">
        <v>10.61981497351</v>
      </c>
      <c r="F22" s="20">
        <v>10.87207404214</v>
      </c>
      <c r="G22" s="20">
        <v>14.240403227638645</v>
      </c>
      <c r="H22" s="20">
        <v>13.635309835789634</v>
      </c>
      <c r="I22" s="20">
        <v>15.386820301160004</v>
      </c>
      <c r="J22" s="20">
        <v>13.509424179460009</v>
      </c>
      <c r="K22" s="20">
        <v>16.187814950260002</v>
      </c>
      <c r="L22" s="20">
        <v>17.49548849684</v>
      </c>
      <c r="M22" s="20">
        <v>21.966708033169997</v>
      </c>
      <c r="N22" s="20">
        <v>18.446365922709997</v>
      </c>
      <c r="O22" s="20">
        <v>19.442255896180001</v>
      </c>
      <c r="P22" s="21">
        <v>20.427659886809998</v>
      </c>
      <c r="Q22" s="20">
        <v>42</v>
      </c>
      <c r="R22" s="20">
        <v>56.771957544048291</v>
      </c>
      <c r="S22" s="14">
        <v>74.096377402979996</v>
      </c>
      <c r="T22" s="15"/>
      <c r="U22" s="15"/>
      <c r="V22" s="20">
        <v>16.187814950260002</v>
      </c>
      <c r="W22" s="20">
        <v>17.49548849684</v>
      </c>
      <c r="X22" s="20">
        <v>21.966708033169997</v>
      </c>
      <c r="Y22" s="14">
        <v>18.446365922709997</v>
      </c>
      <c r="Z22" s="20">
        <v>42</v>
      </c>
      <c r="AA22" s="20">
        <v>56.771957544048291</v>
      </c>
      <c r="AB22" s="14">
        <v>74.096377402979996</v>
      </c>
      <c r="AC22" s="1"/>
      <c r="AD22" s="16">
        <f t="shared" si="5"/>
        <v>0</v>
      </c>
      <c r="AE22" s="16">
        <f t="shared" si="5"/>
        <v>0</v>
      </c>
      <c r="AF22" s="11">
        <f t="shared" si="3"/>
        <v>0</v>
      </c>
      <c r="AG22" s="11">
        <f t="shared" si="3"/>
        <v>0</v>
      </c>
      <c r="AH22" s="11">
        <f t="shared" si="6"/>
        <v>0</v>
      </c>
      <c r="AI22" s="11">
        <f t="shared" si="4"/>
        <v>0</v>
      </c>
      <c r="AJ22" s="11">
        <f t="shared" si="4"/>
        <v>0</v>
      </c>
    </row>
    <row r="23" spans="2:36" s="11" customFormat="1" x14ac:dyDescent="0.2">
      <c r="B23" s="12" t="s">
        <v>24</v>
      </c>
      <c r="C23" s="18">
        <v>0.38490876639666083</v>
      </c>
      <c r="D23" s="18">
        <v>0.41336879982218278</v>
      </c>
      <c r="E23" s="18">
        <v>0.41026063483423753</v>
      </c>
      <c r="F23" s="18">
        <v>0.40511712160166546</v>
      </c>
      <c r="G23" s="18">
        <v>0.3874054575905061</v>
      </c>
      <c r="H23" s="18">
        <v>0.36049570744677478</v>
      </c>
      <c r="I23" s="18">
        <v>0.39955800018147886</v>
      </c>
      <c r="J23" s="18">
        <v>0.34904836399296685</v>
      </c>
      <c r="K23" s="18">
        <v>0.41790482641920274</v>
      </c>
      <c r="L23" s="18">
        <v>0.43276864514677427</v>
      </c>
      <c r="M23" s="18">
        <v>0.53335466350389049</v>
      </c>
      <c r="N23" s="18">
        <v>0.45737556126686735</v>
      </c>
      <c r="O23" s="18">
        <v>0.47486500297450351</v>
      </c>
      <c r="P23" s="19">
        <v>0.48166097909921551</v>
      </c>
      <c r="Q23" s="18">
        <v>0.40400000000000003</v>
      </c>
      <c r="R23" s="18">
        <v>0.37400323040989653</v>
      </c>
      <c r="S23" s="19">
        <v>0.4611443369888184</v>
      </c>
      <c r="T23" s="15"/>
      <c r="U23" s="15"/>
      <c r="V23" s="18">
        <v>0.41790482641920274</v>
      </c>
      <c r="W23" s="18">
        <v>0.43276864514677427</v>
      </c>
      <c r="X23" s="18">
        <v>0.53335466350389049</v>
      </c>
      <c r="Y23" s="19">
        <v>0.45737556126686735</v>
      </c>
      <c r="Z23" s="18">
        <v>0.40400000000000003</v>
      </c>
      <c r="AA23" s="18">
        <v>0.37400323040989653</v>
      </c>
      <c r="AB23" s="19">
        <v>0.4611443369888184</v>
      </c>
      <c r="AC23" s="1"/>
      <c r="AD23" s="16">
        <f t="shared" si="5"/>
        <v>0</v>
      </c>
      <c r="AE23" s="16">
        <f t="shared" si="5"/>
        <v>0</v>
      </c>
      <c r="AF23" s="11">
        <f t="shared" si="3"/>
        <v>0</v>
      </c>
      <c r="AG23" s="11">
        <f t="shared" si="3"/>
        <v>0</v>
      </c>
      <c r="AH23" s="11">
        <f t="shared" si="6"/>
        <v>0</v>
      </c>
      <c r="AI23" s="11">
        <f t="shared" si="4"/>
        <v>0</v>
      </c>
      <c r="AJ23" s="11">
        <f t="shared" si="4"/>
        <v>0</v>
      </c>
    </row>
    <row r="24" spans="2:36" s="11" customFormat="1" x14ac:dyDescent="0.2">
      <c r="B24" s="12" t="s">
        <v>25</v>
      </c>
      <c r="C24" s="20">
        <v>2.5963242470000001</v>
      </c>
      <c r="D24" s="20">
        <v>8.0599690390000003</v>
      </c>
      <c r="E24" s="20">
        <v>6.6661969145556972</v>
      </c>
      <c r="F24" s="20">
        <v>7.1675958018758719</v>
      </c>
      <c r="G24" s="20">
        <v>2.0940272021884323</v>
      </c>
      <c r="H24" s="20">
        <v>5.9474086144738987</v>
      </c>
      <c r="I24" s="20">
        <v>7.5909270760149292</v>
      </c>
      <c r="J24" s="20">
        <v>10.109624582842279</v>
      </c>
      <c r="K24" s="20">
        <v>3.6328674889754446</v>
      </c>
      <c r="L24" s="20">
        <v>37.727965425599429</v>
      </c>
      <c r="M24" s="20">
        <v>8.2050886316343679</v>
      </c>
      <c r="N24" s="20">
        <v>6.6498318734714434</v>
      </c>
      <c r="O24" s="20">
        <v>7.3337596411676271</v>
      </c>
      <c r="P24" s="21">
        <v>6.6715138329999997</v>
      </c>
      <c r="Q24" s="20">
        <v>24.5</v>
      </c>
      <c r="R24" s="20">
        <v>25.74198747551954</v>
      </c>
      <c r="S24" s="14">
        <v>56.215753419680681</v>
      </c>
      <c r="V24" s="20">
        <v>3.6328674889754446</v>
      </c>
      <c r="W24" s="20">
        <v>37.727965425599429</v>
      </c>
      <c r="X24" s="20">
        <v>8.2050886316343661</v>
      </c>
      <c r="Y24" s="14">
        <v>6.6498318734714434</v>
      </c>
      <c r="Z24" s="20">
        <v>24.5</v>
      </c>
      <c r="AA24" s="20">
        <v>25.741987475519537</v>
      </c>
      <c r="AB24" s="14">
        <v>56.215753419680681</v>
      </c>
      <c r="AC24" s="1"/>
      <c r="AD24" s="16">
        <f t="shared" si="5"/>
        <v>0</v>
      </c>
      <c r="AE24" s="16">
        <f t="shared" si="5"/>
        <v>0</v>
      </c>
      <c r="AF24" s="11">
        <f t="shared" si="3"/>
        <v>0</v>
      </c>
      <c r="AG24" s="11">
        <f t="shared" si="3"/>
        <v>0</v>
      </c>
      <c r="AH24" s="11">
        <f t="shared" si="6"/>
        <v>0</v>
      </c>
      <c r="AI24" s="11">
        <f t="shared" si="4"/>
        <v>0</v>
      </c>
      <c r="AJ24" s="11">
        <f t="shared" si="4"/>
        <v>0</v>
      </c>
    </row>
    <row r="25" spans="2:36" s="11" customFormat="1" x14ac:dyDescent="0.2">
      <c r="B25" s="12" t="s">
        <v>26</v>
      </c>
      <c r="C25" s="20">
        <v>2.5963242470000001</v>
      </c>
      <c r="D25" s="20">
        <v>8.0599690390000003</v>
      </c>
      <c r="E25" s="20">
        <v>6.6661969145556972</v>
      </c>
      <c r="F25" s="20">
        <v>7.1675958018758719</v>
      </c>
      <c r="G25" s="20">
        <v>2.0940272021884323</v>
      </c>
      <c r="H25" s="20">
        <v>5.9474086144738987</v>
      </c>
      <c r="I25" s="20">
        <v>7.5909270760149292</v>
      </c>
      <c r="J25" s="20">
        <v>10.109624582842279</v>
      </c>
      <c r="K25" s="20">
        <v>3.6328674889754446</v>
      </c>
      <c r="L25" s="20">
        <v>6.7774976255994259</v>
      </c>
      <c r="M25" s="20">
        <v>8.2050886316343679</v>
      </c>
      <c r="N25" s="20">
        <v>6.6498318734714434</v>
      </c>
      <c r="O25" s="20">
        <v>7.3337596411676271</v>
      </c>
      <c r="P25" s="21">
        <v>6.6715138329999997</v>
      </c>
      <c r="Q25" s="20">
        <v>24.5</v>
      </c>
      <c r="R25" s="20">
        <v>25.74198747551954</v>
      </c>
      <c r="S25" s="14">
        <v>25.265285619680682</v>
      </c>
      <c r="V25" s="20">
        <v>3.6328674889754446</v>
      </c>
      <c r="W25" s="20">
        <v>6.7774976255994259</v>
      </c>
      <c r="X25" s="20">
        <v>8.2050886316343661</v>
      </c>
      <c r="Y25" s="14">
        <v>6.6498318734714434</v>
      </c>
      <c r="Z25" s="20">
        <v>24.5</v>
      </c>
      <c r="AA25" s="20">
        <v>25.741987475519537</v>
      </c>
      <c r="AB25" s="14">
        <v>25.265285619680682</v>
      </c>
      <c r="AC25" s="1"/>
      <c r="AD25" s="16">
        <f t="shared" si="5"/>
        <v>0</v>
      </c>
      <c r="AE25" s="16">
        <f t="shared" si="5"/>
        <v>0</v>
      </c>
      <c r="AF25" s="11">
        <f t="shared" si="3"/>
        <v>0</v>
      </c>
      <c r="AG25" s="11">
        <f t="shared" si="3"/>
        <v>0</v>
      </c>
      <c r="AH25" s="11">
        <f t="shared" si="6"/>
        <v>0</v>
      </c>
      <c r="AI25" s="11">
        <f t="shared" si="4"/>
        <v>0</v>
      </c>
      <c r="AJ25" s="11">
        <f t="shared" si="4"/>
        <v>0</v>
      </c>
    </row>
    <row r="26" spans="2:36" s="11" customFormat="1" x14ac:dyDescent="0.2">
      <c r="B26" s="12" t="s">
        <v>27</v>
      </c>
      <c r="C26" s="20">
        <v>1.8970769199999999</v>
      </c>
      <c r="D26" s="20">
        <v>2.0932266140000002</v>
      </c>
      <c r="E26" s="20">
        <v>2.2227246279999999</v>
      </c>
      <c r="F26" s="20">
        <v>2.5988535779999999</v>
      </c>
      <c r="G26" s="20">
        <v>4.0626899403753916</v>
      </c>
      <c r="H26" s="20">
        <v>3.9375195904303637</v>
      </c>
      <c r="I26" s="20">
        <v>4.5851167840000002</v>
      </c>
      <c r="J26" s="20">
        <v>4.9949457820000003</v>
      </c>
      <c r="K26" s="20">
        <v>5.2301685129999997</v>
      </c>
      <c r="L26" s="20">
        <v>5.7583031470000003</v>
      </c>
      <c r="M26" s="20">
        <v>6.3697603770000004</v>
      </c>
      <c r="N26" s="20">
        <v>6.3843198360000004</v>
      </c>
      <c r="O26" s="20">
        <v>7.002671383</v>
      </c>
      <c r="P26" s="21">
        <v>7.8869390552600001</v>
      </c>
      <c r="Q26" s="20">
        <v>8.8000000000000007</v>
      </c>
      <c r="R26" s="20">
        <v>17.580272096805757</v>
      </c>
      <c r="S26" s="14">
        <v>23.742551873</v>
      </c>
      <c r="V26" s="20">
        <v>5.2301685129999997</v>
      </c>
      <c r="W26" s="20">
        <v>5.7583031470000003</v>
      </c>
      <c r="X26" s="20">
        <v>6.3697603770000004</v>
      </c>
      <c r="Y26" s="14">
        <v>6.3843198360000004</v>
      </c>
      <c r="Z26" s="20">
        <v>8.8000000000000007</v>
      </c>
      <c r="AA26" s="20">
        <v>17.580272096805757</v>
      </c>
      <c r="AB26" s="14">
        <v>23.742551873</v>
      </c>
      <c r="AC26" s="1"/>
      <c r="AD26" s="16">
        <f t="shared" si="5"/>
        <v>0</v>
      </c>
      <c r="AE26" s="16">
        <f t="shared" si="5"/>
        <v>0</v>
      </c>
      <c r="AF26" s="11">
        <f t="shared" si="3"/>
        <v>0</v>
      </c>
      <c r="AG26" s="11">
        <f t="shared" si="3"/>
        <v>0</v>
      </c>
      <c r="AH26" s="11">
        <f t="shared" si="6"/>
        <v>0</v>
      </c>
      <c r="AI26" s="11">
        <f t="shared" si="4"/>
        <v>0</v>
      </c>
      <c r="AJ26" s="11">
        <f t="shared" si="4"/>
        <v>0</v>
      </c>
    </row>
    <row r="27" spans="2:36" s="11" customFormat="1" x14ac:dyDescent="0.2">
      <c r="B27" s="12" t="s">
        <v>28</v>
      </c>
      <c r="C27" s="20">
        <v>38.184048714285716</v>
      </c>
      <c r="D27" s="20">
        <v>33.423133999999997</v>
      </c>
      <c r="E27" s="20">
        <v>35.156550000000003</v>
      </c>
      <c r="F27" s="20">
        <v>36.211426000000003</v>
      </c>
      <c r="G27" s="20">
        <v>48.331552000000002</v>
      </c>
      <c r="H27" s="20">
        <v>59.550701491367484</v>
      </c>
      <c r="I27" s="20">
        <v>50.999338000000002</v>
      </c>
      <c r="J27" s="20">
        <v>51.569839999999999</v>
      </c>
      <c r="K27" s="20">
        <v>52.512712000000001</v>
      </c>
      <c r="L27" s="20">
        <v>52.516027000000001</v>
      </c>
      <c r="M27" s="20">
        <v>53.095407000000002</v>
      </c>
      <c r="N27" s="20">
        <v>53.625877000000003</v>
      </c>
      <c r="O27" s="20">
        <v>55.117455999999997</v>
      </c>
      <c r="P27" s="21">
        <v>55.469118000000002</v>
      </c>
      <c r="Q27" s="20">
        <v>36.200000000000003</v>
      </c>
      <c r="R27" s="20">
        <v>51.569839999999999</v>
      </c>
      <c r="S27" s="21">
        <v>53.625877000000003</v>
      </c>
      <c r="T27" s="15"/>
      <c r="U27" s="15"/>
      <c r="V27" s="20">
        <v>52.512712000000001</v>
      </c>
      <c r="W27" s="20">
        <v>52.516027000000001</v>
      </c>
      <c r="X27" s="20">
        <v>53.095407000000002</v>
      </c>
      <c r="Y27" s="21">
        <v>53.625877000000003</v>
      </c>
      <c r="Z27" s="20">
        <v>36.200000000000003</v>
      </c>
      <c r="AA27" s="20">
        <v>51.569839999999999</v>
      </c>
      <c r="AB27" s="21">
        <v>53.625877000000003</v>
      </c>
      <c r="AC27" s="1"/>
      <c r="AD27" s="16">
        <f t="shared" si="5"/>
        <v>0</v>
      </c>
      <c r="AE27" s="16">
        <f t="shared" si="5"/>
        <v>0</v>
      </c>
      <c r="AF27" s="33">
        <f t="shared" si="3"/>
        <v>0</v>
      </c>
      <c r="AG27" s="11">
        <f t="shared" si="3"/>
        <v>0</v>
      </c>
      <c r="AH27" s="11">
        <f t="shared" si="6"/>
        <v>0</v>
      </c>
      <c r="AI27" s="11">
        <f t="shared" si="4"/>
        <v>0</v>
      </c>
      <c r="AJ27" s="11">
        <f t="shared" si="4"/>
        <v>0</v>
      </c>
    </row>
    <row r="28" spans="2:36" s="11" customFormat="1" x14ac:dyDescent="0.2">
      <c r="B28" s="12" t="s">
        <v>35</v>
      </c>
      <c r="C28" s="13">
        <v>202.89429432622379</v>
      </c>
      <c r="D28" s="13">
        <v>224.82702469810826</v>
      </c>
      <c r="E28" s="13">
        <v>230.43880346060891</v>
      </c>
      <c r="F28" s="34">
        <v>228</v>
      </c>
      <c r="G28" s="34">
        <v>246.73055922595157</v>
      </c>
      <c r="H28" s="34">
        <v>221.76962351357238</v>
      </c>
      <c r="I28" s="34">
        <v>240.82887258055118</v>
      </c>
      <c r="J28" s="34">
        <v>243.70844493212834</v>
      </c>
      <c r="K28" s="34">
        <v>231.10363078869679</v>
      </c>
      <c r="L28" s="34">
        <v>238.43367358718834</v>
      </c>
      <c r="M28" s="35">
        <v>240.9082768254051</v>
      </c>
      <c r="N28" s="35">
        <v>232.38300365026842</v>
      </c>
      <c r="O28" s="35">
        <v>232.15875153314764</v>
      </c>
      <c r="P28" s="36">
        <v>236.85303126706864</v>
      </c>
      <c r="Q28" s="13" t="s">
        <v>30</v>
      </c>
      <c r="R28" s="13" t="s">
        <v>30</v>
      </c>
      <c r="S28" s="14" t="s">
        <v>30</v>
      </c>
      <c r="T28" s="15"/>
      <c r="U28" s="15"/>
      <c r="V28" s="34">
        <v>231.10363078869679</v>
      </c>
      <c r="W28" s="34">
        <v>238.43367358718834</v>
      </c>
      <c r="X28" s="35">
        <v>240.9082768254051</v>
      </c>
      <c r="Y28" s="14">
        <v>232.38300365026842</v>
      </c>
      <c r="Z28" s="13" t="s">
        <v>30</v>
      </c>
      <c r="AA28" s="13" t="s">
        <v>30</v>
      </c>
      <c r="AB28" s="14" t="s">
        <v>30</v>
      </c>
      <c r="AC28" s="1"/>
      <c r="AD28" s="16">
        <f t="shared" si="5"/>
        <v>0</v>
      </c>
      <c r="AE28" s="16">
        <f t="shared" si="5"/>
        <v>0</v>
      </c>
      <c r="AF28" s="11">
        <f t="shared" si="3"/>
        <v>0</v>
      </c>
      <c r="AG28" s="11">
        <f t="shared" si="3"/>
        <v>0</v>
      </c>
    </row>
    <row r="29" spans="2:36" s="11" customFormat="1" x14ac:dyDescent="0.2">
      <c r="B29" s="12" t="s">
        <v>31</v>
      </c>
      <c r="C29" s="13">
        <v>558.90437366063088</v>
      </c>
      <c r="D29" s="13">
        <v>658.26647807071595</v>
      </c>
      <c r="E29" s="13">
        <v>683.54273649176901</v>
      </c>
      <c r="F29" s="13">
        <v>689.26978949849342</v>
      </c>
      <c r="G29" s="13">
        <v>580.38164592593319</v>
      </c>
      <c r="H29" s="13">
        <v>512.0864032784483</v>
      </c>
      <c r="I29" s="13">
        <v>521.84086775433957</v>
      </c>
      <c r="J29" s="13">
        <v>540.12413678658231</v>
      </c>
      <c r="K29" s="13">
        <v>515.41650654129444</v>
      </c>
      <c r="L29" s="13">
        <v>520.30500833302506</v>
      </c>
      <c r="M29" s="13">
        <v>511.52610964744576</v>
      </c>
      <c r="N29" s="13">
        <v>515.47612513764011</v>
      </c>
      <c r="O29" s="13">
        <v>538.20351546890095</v>
      </c>
      <c r="P29" s="14">
        <v>543.263588991804</v>
      </c>
      <c r="Q29" s="13" t="s">
        <v>30</v>
      </c>
      <c r="R29" s="13" t="s">
        <v>30</v>
      </c>
      <c r="S29" s="14" t="s">
        <v>30</v>
      </c>
      <c r="V29" s="13">
        <v>515.41650654129444</v>
      </c>
      <c r="W29" s="13">
        <v>520.30500833302506</v>
      </c>
      <c r="X29" s="13">
        <v>511.52610964744571</v>
      </c>
      <c r="Y29" s="14">
        <v>515.47612513764</v>
      </c>
      <c r="Z29" s="13" t="s">
        <v>30</v>
      </c>
      <c r="AA29" s="13" t="s">
        <v>30</v>
      </c>
      <c r="AB29" s="14" t="s">
        <v>30</v>
      </c>
      <c r="AC29" s="1"/>
      <c r="AD29" s="16">
        <f t="shared" si="5"/>
        <v>0</v>
      </c>
      <c r="AE29" s="16">
        <f t="shared" si="5"/>
        <v>0</v>
      </c>
      <c r="AF29" s="11">
        <f t="shared" si="3"/>
        <v>0</v>
      </c>
      <c r="AG29" s="11">
        <f t="shared" si="3"/>
        <v>0</v>
      </c>
    </row>
    <row r="30" spans="2:36" s="11" customFormat="1" x14ac:dyDescent="0.2">
      <c r="B30" s="12" t="s">
        <v>32</v>
      </c>
      <c r="C30" s="18">
        <v>3.7678066955115913E-2</v>
      </c>
      <c r="D30" s="18">
        <v>0.21600656306068611</v>
      </c>
      <c r="E30" s="18">
        <v>3.7497723086621394E-2</v>
      </c>
      <c r="F30" s="18">
        <v>5.5E-2</v>
      </c>
      <c r="G30" s="18">
        <v>5.5288471148958108E-2</v>
      </c>
      <c r="H30" s="18" t="e">
        <v>#REF!</v>
      </c>
      <c r="I30" s="18">
        <v>5.416259038977584E-2</v>
      </c>
      <c r="J30" s="18">
        <v>5.9588602728199692E-2</v>
      </c>
      <c r="K30" s="18">
        <v>4.1042979038407895E-2</v>
      </c>
      <c r="L30" s="18">
        <v>6.1280731933761483E-2</v>
      </c>
      <c r="M30" s="18">
        <v>6.1442116201168143E-2</v>
      </c>
      <c r="N30" s="18">
        <v>6.7769293330466301E-2</v>
      </c>
      <c r="O30" s="18">
        <v>4.2907789114758878E-2</v>
      </c>
      <c r="P30" s="19">
        <v>5.3043310664457333E-2</v>
      </c>
      <c r="Q30" s="18" t="s">
        <v>30</v>
      </c>
      <c r="R30" s="18" t="s">
        <v>30</v>
      </c>
      <c r="S30" s="21" t="s">
        <v>30</v>
      </c>
      <c r="V30" s="18">
        <v>4.1042979038407895E-2</v>
      </c>
      <c r="W30" s="18">
        <v>6.1280731933761483E-2</v>
      </c>
      <c r="X30" s="18">
        <v>6.1442116201168143E-2</v>
      </c>
      <c r="Y30" s="19">
        <v>6.7769293330466301E-2</v>
      </c>
      <c r="Z30" s="18" t="s">
        <v>30</v>
      </c>
      <c r="AA30" s="18" t="s">
        <v>30</v>
      </c>
      <c r="AB30" s="21" t="s">
        <v>30</v>
      </c>
      <c r="AC30" s="1"/>
      <c r="AD30" s="16">
        <f t="shared" si="5"/>
        <v>0</v>
      </c>
      <c r="AE30" s="16">
        <f t="shared" si="5"/>
        <v>0</v>
      </c>
      <c r="AF30" s="33">
        <f t="shared" si="3"/>
        <v>0</v>
      </c>
      <c r="AG30" s="11">
        <f t="shared" si="3"/>
        <v>0</v>
      </c>
    </row>
    <row r="31" spans="2:36" s="11" customFormat="1" ht="12.75" thickBot="1" x14ac:dyDescent="0.25">
      <c r="B31" s="24" t="s">
        <v>33</v>
      </c>
      <c r="C31" s="25">
        <v>297.26747261862027</v>
      </c>
      <c r="D31" s="25">
        <v>297.54723641607006</v>
      </c>
      <c r="E31" s="25">
        <v>349.66674011257413</v>
      </c>
      <c r="F31" s="26">
        <v>341.17587802451493</v>
      </c>
      <c r="G31" s="25">
        <v>304.48247828111852</v>
      </c>
      <c r="H31" s="26">
        <v>291.79235776341801</v>
      </c>
      <c r="I31" s="26">
        <v>421.24697229872999</v>
      </c>
      <c r="J31" s="26">
        <v>463.71090686814023</v>
      </c>
      <c r="K31" s="26">
        <v>465.19291811380384</v>
      </c>
      <c r="L31" s="26">
        <v>508.9817070236565</v>
      </c>
      <c r="M31" s="26">
        <v>573.08870547860886</v>
      </c>
      <c r="N31" s="26">
        <v>672.16701886243993</v>
      </c>
      <c r="O31" s="26">
        <v>820.5565728360757</v>
      </c>
      <c r="P31" s="27">
        <v>950.30145959696176</v>
      </c>
      <c r="Q31" s="26" t="s">
        <v>30</v>
      </c>
      <c r="R31" s="26" t="s">
        <v>30</v>
      </c>
      <c r="S31" s="28" t="s">
        <v>30</v>
      </c>
      <c r="V31" s="26">
        <v>465.19291811380384</v>
      </c>
      <c r="W31" s="26">
        <v>508.9817070236565</v>
      </c>
      <c r="X31" s="26">
        <v>573.08870547860874</v>
      </c>
      <c r="Y31" s="27">
        <v>672.16701886243993</v>
      </c>
      <c r="Z31" s="26" t="s">
        <v>30</v>
      </c>
      <c r="AA31" s="26" t="s">
        <v>30</v>
      </c>
      <c r="AB31" s="28" t="s">
        <v>30</v>
      </c>
      <c r="AC31" s="1"/>
      <c r="AD31" s="16">
        <f t="shared" si="5"/>
        <v>0</v>
      </c>
      <c r="AE31" s="16">
        <f t="shared" si="5"/>
        <v>0</v>
      </c>
      <c r="AF31" s="11">
        <f t="shared" si="3"/>
        <v>0</v>
      </c>
      <c r="AG31" s="11">
        <f t="shared" si="3"/>
        <v>0</v>
      </c>
    </row>
    <row r="32" spans="2:36" s="11" customFormat="1" ht="12.75" thickTop="1" x14ac:dyDescent="0.2">
      <c r="B32" s="37" t="s">
        <v>36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"/>
      <c r="O32" s="1"/>
      <c r="P32" s="1"/>
      <c r="Q32" s="38"/>
      <c r="R32" s="38"/>
      <c r="S32" s="1"/>
    </row>
    <row r="33" spans="2:19" s="11" customFormat="1" x14ac:dyDescent="0.2"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"/>
      <c r="O33" s="1"/>
      <c r="P33" s="1"/>
      <c r="Q33" s="38"/>
      <c r="R33" s="38"/>
      <c r="S33" s="1"/>
    </row>
    <row r="34" spans="2:19" s="11" customFormat="1" x14ac:dyDescent="0.2">
      <c r="B34" s="38"/>
      <c r="C34" s="38"/>
      <c r="D34" s="1"/>
      <c r="E34" s="1"/>
      <c r="F34" s="38"/>
      <c r="G34" s="38"/>
      <c r="H34" s="1"/>
      <c r="J34" s="13"/>
      <c r="K34" s="13"/>
      <c r="L34" s="13"/>
      <c r="M34" s="13"/>
      <c r="N34" s="13"/>
      <c r="O34" s="38"/>
      <c r="P34" s="38"/>
      <c r="Q34" s="40"/>
    </row>
    <row r="35" spans="2:19" s="11" customFormat="1" x14ac:dyDescent="0.2">
      <c r="B35" s="38"/>
      <c r="C35" s="38"/>
      <c r="D35" s="1"/>
      <c r="E35" s="1"/>
      <c r="F35" s="38"/>
      <c r="G35" s="38"/>
      <c r="H35" s="1"/>
      <c r="K35" s="13"/>
      <c r="L35" s="13"/>
      <c r="M35" s="13"/>
      <c r="N35" s="38"/>
      <c r="O35" s="38"/>
      <c r="P35" s="38"/>
      <c r="Q35" s="40"/>
    </row>
  </sheetData>
  <conditionalFormatting sqref="AD5:AD31">
    <cfRule type="cellIs" dxfId="1" priority="2" operator="notEqual">
      <formula>0</formula>
    </cfRule>
  </conditionalFormatting>
  <conditionalFormatting sqref="AE17:AE31 AE5:AG16">
    <cfRule type="cellIs" dxfId="0" priority="1" operator="notEqual">
      <formula>0</formula>
    </cfRule>
  </conditionalFormatting>
  <hyperlinks>
    <hyperlink ref="B2" location="Index!A1" display="index page" xr:uid="{2E913642-0856-4980-AF82-16FD8DF460E1}"/>
  </hyperlink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B0FC-C472-44A4-B4D1-E3C602F3A6EF}">
  <sheetPr>
    <pageSetUpPr fitToPage="1"/>
  </sheetPr>
  <dimension ref="B1:AL43"/>
  <sheetViews>
    <sheetView showGridLines="0" tabSelected="1" view="pageBreakPreview" zoomScale="70" zoomScaleNormal="90" zoomScaleSheetLayoutView="70" workbookViewId="0">
      <pane xSplit="2" ySplit="4" topLeftCell="C5" activePane="bottomRight" state="frozen"/>
      <selection sqref="A1:T35"/>
      <selection pane="topRight" sqref="A1:T35"/>
      <selection pane="bottomLeft" sqref="A1:T35"/>
      <selection pane="bottomRight" activeCell="G54" sqref="G54"/>
    </sheetView>
  </sheetViews>
  <sheetFormatPr defaultColWidth="8.85546875" defaultRowHeight="12" x14ac:dyDescent="0.2"/>
  <cols>
    <col min="1" max="1" width="2" style="41" customWidth="1"/>
    <col min="2" max="2" width="55.7109375" style="41" customWidth="1"/>
    <col min="3" max="19" width="10.5703125" style="41" customWidth="1"/>
    <col min="20" max="21" width="8.85546875" style="41"/>
    <col min="22" max="30" width="9.140625" style="41" customWidth="1"/>
    <col min="31" max="16384" width="8.85546875" style="41"/>
  </cols>
  <sheetData>
    <row r="1" spans="2:38" s="42" customFormat="1" x14ac:dyDescent="0.2">
      <c r="B1" s="2" t="s">
        <v>37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38" s="42" customFormat="1" x14ac:dyDescent="0.2">
      <c r="B2" s="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3"/>
      <c r="R2" s="43"/>
      <c r="S2" s="43"/>
    </row>
    <row r="3" spans="2:38" s="45" customFormat="1" ht="12.75" thickBot="1" x14ac:dyDescent="0.25">
      <c r="B3" s="4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38" s="46" customFormat="1" ht="13.5" thickTop="1" thickBot="1" x14ac:dyDescent="0.25"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8" t="s">
        <v>18</v>
      </c>
      <c r="R4" s="8" t="s">
        <v>19</v>
      </c>
      <c r="S4" s="9" t="s">
        <v>20</v>
      </c>
      <c r="V4" s="8" t="s">
        <v>12</v>
      </c>
      <c r="W4" s="8" t="s">
        <v>13</v>
      </c>
      <c r="X4" s="8" t="s">
        <v>14</v>
      </c>
      <c r="Y4" s="9" t="s">
        <v>15</v>
      </c>
      <c r="Z4" s="8" t="s">
        <v>18</v>
      </c>
      <c r="AA4" s="8" t="s">
        <v>19</v>
      </c>
      <c r="AB4" s="9" t="s">
        <v>20</v>
      </c>
      <c r="AC4" s="47"/>
      <c r="AD4" s="47"/>
      <c r="AF4" s="8" t="s">
        <v>12</v>
      </c>
      <c r="AG4" s="8" t="s">
        <v>13</v>
      </c>
      <c r="AH4" s="8" t="s">
        <v>14</v>
      </c>
      <c r="AI4" s="9" t="s">
        <v>15</v>
      </c>
      <c r="AJ4" s="8" t="s">
        <v>18</v>
      </c>
      <c r="AK4" s="8" t="s">
        <v>19</v>
      </c>
      <c r="AL4" s="9" t="s">
        <v>20</v>
      </c>
    </row>
    <row r="5" spans="2:38" s="11" customFormat="1" x14ac:dyDescent="0.2">
      <c r="B5" s="12" t="s">
        <v>21</v>
      </c>
      <c r="C5" s="13">
        <v>322.51492918028202</v>
      </c>
      <c r="D5" s="13">
        <v>327.53213924748303</v>
      </c>
      <c r="E5" s="13">
        <v>324.81278415878</v>
      </c>
      <c r="F5" s="13">
        <v>298.57095790999995</v>
      </c>
      <c r="G5" s="13">
        <v>278.77506784999997</v>
      </c>
      <c r="H5" s="13">
        <v>250.61802137000001</v>
      </c>
      <c r="I5" s="13">
        <v>264.20582244999997</v>
      </c>
      <c r="J5" s="13">
        <v>246.32755818999999</v>
      </c>
      <c r="K5" s="13">
        <v>231.85540187000001</v>
      </c>
      <c r="L5" s="13">
        <v>231.52519269999999</v>
      </c>
      <c r="M5" s="13">
        <v>238.09423849000001</v>
      </c>
      <c r="N5" s="13">
        <v>213.80128632</v>
      </c>
      <c r="O5" s="13">
        <v>202.62018682999999</v>
      </c>
      <c r="P5" s="14">
        <v>199.68429603000001</v>
      </c>
      <c r="Q5" s="48">
        <v>1273</v>
      </c>
      <c r="R5" s="48">
        <v>1039.92646986</v>
      </c>
      <c r="S5" s="14">
        <v>915.27611938000007</v>
      </c>
      <c r="T5" s="15"/>
      <c r="V5" s="13">
        <v>231.85540189</v>
      </c>
      <c r="W5" s="13">
        <v>231.52519269999999</v>
      </c>
      <c r="X5" s="13">
        <v>238.09423849000001</v>
      </c>
      <c r="Y5" s="14">
        <v>213.80128633999996</v>
      </c>
      <c r="Z5" s="48">
        <v>1273</v>
      </c>
      <c r="AA5" s="48">
        <v>1039.9264698499999</v>
      </c>
      <c r="AB5" s="14">
        <v>915.27611941999999</v>
      </c>
      <c r="AC5" s="13"/>
      <c r="AD5" s="13"/>
      <c r="AF5" s="49">
        <f t="shared" ref="AF5:AI16" si="0">V5-K5</f>
        <v>1.9999987443952705E-8</v>
      </c>
      <c r="AG5" s="49">
        <f t="shared" si="0"/>
        <v>0</v>
      </c>
      <c r="AH5" s="49">
        <f t="shared" si="0"/>
        <v>0</v>
      </c>
      <c r="AI5" s="49">
        <f t="shared" si="0"/>
        <v>1.9999959022243274E-8</v>
      </c>
      <c r="AJ5" s="15">
        <f>Z5-Q5</f>
        <v>0</v>
      </c>
      <c r="AK5" s="15">
        <f t="shared" ref="AK5:AL12" si="1">AA5-R5</f>
        <v>-1.0000121619668789E-8</v>
      </c>
      <c r="AL5" s="15">
        <f t="shared" si="1"/>
        <v>3.9999918044486549E-8</v>
      </c>
    </row>
    <row r="6" spans="2:38" s="11" customFormat="1" x14ac:dyDescent="0.2">
      <c r="B6" s="17" t="s">
        <v>22</v>
      </c>
      <c r="C6" s="13">
        <v>319.55887148629</v>
      </c>
      <c r="D6" s="13">
        <v>325.74457401383899</v>
      </c>
      <c r="E6" s="13">
        <v>321.25345891000001</v>
      </c>
      <c r="F6" s="13">
        <v>292.32821196000003</v>
      </c>
      <c r="G6" s="13">
        <v>275.97629845999995</v>
      </c>
      <c r="H6" s="13">
        <v>248.13393131000001</v>
      </c>
      <c r="I6" s="13">
        <v>262.87992757000001</v>
      </c>
      <c r="J6" s="13">
        <v>243.59337522000001</v>
      </c>
      <c r="K6" s="13">
        <v>227.68065214000001</v>
      </c>
      <c r="L6" s="13">
        <v>228.36499753999996</v>
      </c>
      <c r="M6" s="13">
        <v>232.77639293000001</v>
      </c>
      <c r="N6" s="13">
        <v>209.61857397999998</v>
      </c>
      <c r="O6" s="13">
        <v>201.46680764999999</v>
      </c>
      <c r="P6" s="14">
        <v>198.14523044999999</v>
      </c>
      <c r="Q6" s="13">
        <v>1259</v>
      </c>
      <c r="R6" s="13">
        <v>1030.5835325600001</v>
      </c>
      <c r="S6" s="14">
        <v>898.44061658999999</v>
      </c>
      <c r="T6" s="15"/>
      <c r="V6" s="13">
        <v>227.68065215000001</v>
      </c>
      <c r="W6" s="13">
        <v>228.36499753999996</v>
      </c>
      <c r="X6" s="13">
        <v>232.77639291</v>
      </c>
      <c r="Y6" s="14">
        <v>209.61857398999999</v>
      </c>
      <c r="Z6" s="13">
        <v>1259</v>
      </c>
      <c r="AA6" s="13">
        <v>1030.5835325500002</v>
      </c>
      <c r="AB6" s="14">
        <v>898.44061658999999</v>
      </c>
      <c r="AC6" s="13"/>
      <c r="AD6" s="13"/>
      <c r="AF6" s="49">
        <f t="shared" si="0"/>
        <v>1.0000007932831068E-8</v>
      </c>
      <c r="AG6" s="49">
        <f t="shared" si="0"/>
        <v>0</v>
      </c>
      <c r="AH6" s="49">
        <f t="shared" si="0"/>
        <v>-2.0000015865662135E-8</v>
      </c>
      <c r="AI6" s="49">
        <f t="shared" si="0"/>
        <v>1.0000007932831068E-8</v>
      </c>
      <c r="AJ6" s="15">
        <f t="shared" ref="AJ6:AJ12" si="2">Z6-Q6</f>
        <v>0</v>
      </c>
      <c r="AK6" s="15">
        <f t="shared" si="1"/>
        <v>-9.999894245993346E-9</v>
      </c>
      <c r="AL6" s="15">
        <f t="shared" si="1"/>
        <v>0</v>
      </c>
    </row>
    <row r="7" spans="2:38" s="11" customFormat="1" x14ac:dyDescent="0.2">
      <c r="B7" s="12" t="s">
        <v>23</v>
      </c>
      <c r="C7" s="13">
        <v>168.71740112485799</v>
      </c>
      <c r="D7" s="13">
        <v>175.04416509196801</v>
      </c>
      <c r="E7" s="13">
        <v>177.912089313477</v>
      </c>
      <c r="F7" s="13">
        <v>162.00718010999998</v>
      </c>
      <c r="G7" s="13">
        <v>158.27502199999998</v>
      </c>
      <c r="H7" s="13">
        <v>128.07728302000001</v>
      </c>
      <c r="I7" s="13">
        <v>135.46558620999997</v>
      </c>
      <c r="J7" s="13">
        <v>125.28403464000002</v>
      </c>
      <c r="K7" s="13">
        <v>114.12243369000004</v>
      </c>
      <c r="L7" s="13">
        <v>104.45613020999997</v>
      </c>
      <c r="M7" s="13">
        <v>115.46672206000001</v>
      </c>
      <c r="N7" s="13">
        <v>91.658047580000002</v>
      </c>
      <c r="O7" s="13">
        <v>90.905096870000023</v>
      </c>
      <c r="P7" s="14">
        <v>86.740125189999986</v>
      </c>
      <c r="Q7" s="13">
        <v>684</v>
      </c>
      <c r="R7" s="13">
        <v>547.10192587000006</v>
      </c>
      <c r="S7" s="14">
        <v>425.70333354000002</v>
      </c>
      <c r="T7" s="15"/>
      <c r="V7" s="13">
        <v>114.12243376000004</v>
      </c>
      <c r="W7" s="13">
        <v>104.45613020999998</v>
      </c>
      <c r="X7" s="13">
        <v>115.46672208000001</v>
      </c>
      <c r="Y7" s="14">
        <v>91.658047599999975</v>
      </c>
      <c r="Z7" s="13">
        <v>684</v>
      </c>
      <c r="AA7" s="13">
        <v>547.10192575999997</v>
      </c>
      <c r="AB7" s="14">
        <v>425.70333364999999</v>
      </c>
      <c r="AC7" s="13"/>
      <c r="AD7" s="13"/>
      <c r="AF7" s="49">
        <f t="shared" si="0"/>
        <v>6.9999998686398612E-8</v>
      </c>
      <c r="AG7" s="49">
        <f t="shared" si="0"/>
        <v>0</v>
      </c>
      <c r="AH7" s="49">
        <f t="shared" si="0"/>
        <v>2.000000165480742E-8</v>
      </c>
      <c r="AI7" s="49">
        <f t="shared" si="0"/>
        <v>1.999997323309799E-8</v>
      </c>
      <c r="AJ7" s="15">
        <f t="shared" si="2"/>
        <v>0</v>
      </c>
      <c r="AK7" s="15">
        <f t="shared" si="1"/>
        <v>-1.1000008726114174E-7</v>
      </c>
      <c r="AL7" s="15">
        <f t="shared" si="1"/>
        <v>1.0999997357430402E-7</v>
      </c>
    </row>
    <row r="8" spans="2:38" s="11" customFormat="1" x14ac:dyDescent="0.2">
      <c r="B8" s="12" t="s">
        <v>24</v>
      </c>
      <c r="C8" s="18">
        <v>0.52346722668033474</v>
      </c>
      <c r="D8" s="18">
        <v>0.53439212127828484</v>
      </c>
      <c r="E8" s="18">
        <v>0.54809114235503753</v>
      </c>
      <c r="F8" s="18">
        <v>0.54260863562903794</v>
      </c>
      <c r="G8" s="18">
        <v>0.56775171187533435</v>
      </c>
      <c r="H8" s="18">
        <v>0.51104578321968741</v>
      </c>
      <c r="I8" s="18">
        <v>0.51272748251275335</v>
      </c>
      <c r="J8" s="18">
        <v>0.50860746382004329</v>
      </c>
      <c r="K8" s="18">
        <v>0.49221382279455289</v>
      </c>
      <c r="L8" s="18">
        <v>0.45116528785422311</v>
      </c>
      <c r="M8" s="18">
        <v>0.48496226868946107</v>
      </c>
      <c r="N8" s="18">
        <v>0.42870671714675213</v>
      </c>
      <c r="O8" s="18">
        <v>0.44864777933637062</v>
      </c>
      <c r="P8" s="19">
        <v>0.43438631336821998</v>
      </c>
      <c r="Q8" s="18">
        <v>0.53700000000000003</v>
      </c>
      <c r="R8" s="18">
        <v>0.52609674022784858</v>
      </c>
      <c r="S8" s="19">
        <v>0.46510918893892661</v>
      </c>
      <c r="V8" s="18">
        <v>0.49221382305400657</v>
      </c>
      <c r="W8" s="18">
        <v>0.45116528785422316</v>
      </c>
      <c r="X8" s="18">
        <v>0.48496226877346144</v>
      </c>
      <c r="Y8" s="19">
        <v>0.4287067172001936</v>
      </c>
      <c r="Z8" s="18">
        <v>0.53700000000000003</v>
      </c>
      <c r="AA8" s="18">
        <v>0.52609674012713081</v>
      </c>
      <c r="AB8" s="19">
        <v>0.46510918903878246</v>
      </c>
      <c r="AC8" s="18"/>
      <c r="AD8" s="18"/>
      <c r="AF8" s="49">
        <f t="shared" si="0"/>
        <v>2.5945368076207842E-10</v>
      </c>
      <c r="AG8" s="49">
        <f t="shared" si="0"/>
        <v>0</v>
      </c>
      <c r="AH8" s="49">
        <f t="shared" si="0"/>
        <v>8.4000362221559044E-11</v>
      </c>
      <c r="AI8" s="49">
        <f t="shared" si="0"/>
        <v>5.344147346875161E-11</v>
      </c>
      <c r="AJ8" s="15">
        <f t="shared" si="2"/>
        <v>0</v>
      </c>
      <c r="AK8" s="15">
        <f t="shared" si="1"/>
        <v>-1.0071776745945726E-10</v>
      </c>
      <c r="AL8" s="15">
        <f t="shared" si="1"/>
        <v>9.9855845814289523E-11</v>
      </c>
    </row>
    <row r="9" spans="2:38" s="11" customFormat="1" x14ac:dyDescent="0.2">
      <c r="B9" s="12" t="s">
        <v>25</v>
      </c>
      <c r="C9" s="13">
        <v>45.062606366160622</v>
      </c>
      <c r="D9" s="13">
        <v>46.189816467181998</v>
      </c>
      <c r="E9" s="13">
        <v>32.608194059494998</v>
      </c>
      <c r="F9" s="13">
        <v>68.606181231447223</v>
      </c>
      <c r="G9" s="13">
        <v>26.924793642399742</v>
      </c>
      <c r="H9" s="13">
        <v>43.148816144944384</v>
      </c>
      <c r="I9" s="13">
        <v>75.951965885261927</v>
      </c>
      <c r="J9" s="13">
        <v>55.930440108794194</v>
      </c>
      <c r="K9" s="13">
        <v>26.469139103654239</v>
      </c>
      <c r="L9" s="13">
        <v>28.788900177195998</v>
      </c>
      <c r="M9" s="13">
        <v>41.873782804073713</v>
      </c>
      <c r="N9" s="13">
        <v>34.634318882851886</v>
      </c>
      <c r="O9" s="13">
        <v>14.164800393653746</v>
      </c>
      <c r="P9" s="14">
        <v>28.205532311124749</v>
      </c>
      <c r="Q9" s="13">
        <v>192</v>
      </c>
      <c r="R9" s="13">
        <v>201.95601578140025</v>
      </c>
      <c r="S9" s="14">
        <v>131.76614096777584</v>
      </c>
      <c r="T9" s="15"/>
      <c r="V9" s="13">
        <v>26.469139103654236</v>
      </c>
      <c r="W9" s="13">
        <v>28.788900177195998</v>
      </c>
      <c r="X9" s="13">
        <v>41.873782804073713</v>
      </c>
      <c r="Y9" s="14">
        <v>34.634318882851886</v>
      </c>
      <c r="Z9" s="13">
        <v>192</v>
      </c>
      <c r="AA9" s="13">
        <v>201.95601578140023</v>
      </c>
      <c r="AB9" s="14">
        <v>131.76614096777584</v>
      </c>
      <c r="AC9" s="13"/>
      <c r="AD9" s="13"/>
      <c r="AF9" s="49">
        <f t="shared" si="0"/>
        <v>0</v>
      </c>
      <c r="AG9" s="49">
        <f t="shared" si="0"/>
        <v>0</v>
      </c>
      <c r="AH9" s="49">
        <f t="shared" si="0"/>
        <v>0</v>
      </c>
      <c r="AI9" s="49">
        <f t="shared" si="0"/>
        <v>0</v>
      </c>
      <c r="AJ9" s="15">
        <f t="shared" si="2"/>
        <v>0</v>
      </c>
      <c r="AK9" s="15">
        <f t="shared" si="1"/>
        <v>0</v>
      </c>
      <c r="AL9" s="15">
        <f t="shared" si="1"/>
        <v>0</v>
      </c>
    </row>
    <row r="10" spans="2:38" s="11" customFormat="1" x14ac:dyDescent="0.2">
      <c r="B10" s="12" t="s">
        <v>26</v>
      </c>
      <c r="C10" s="13">
        <v>45.062606366160622</v>
      </c>
      <c r="D10" s="13">
        <v>46.189816467181998</v>
      </c>
      <c r="E10" s="13">
        <v>32.608194059494998</v>
      </c>
      <c r="F10" s="13">
        <v>68.606181231447223</v>
      </c>
      <c r="G10" s="13">
        <v>26.924793642399742</v>
      </c>
      <c r="H10" s="13">
        <v>43.148816144944384</v>
      </c>
      <c r="I10" s="13">
        <v>39.364815292550077</v>
      </c>
      <c r="J10" s="13">
        <v>55.930440108794194</v>
      </c>
      <c r="K10" s="13">
        <v>26.469139103654239</v>
      </c>
      <c r="L10" s="13">
        <v>28.788900177195998</v>
      </c>
      <c r="M10" s="13">
        <v>41.873782804073713</v>
      </c>
      <c r="N10" s="13">
        <v>34.634318882851886</v>
      </c>
      <c r="O10" s="13">
        <v>14.164800393653746</v>
      </c>
      <c r="P10" s="14">
        <v>28.205532311124749</v>
      </c>
      <c r="Q10" s="13">
        <v>192</v>
      </c>
      <c r="R10" s="13">
        <v>165.3688651886884</v>
      </c>
      <c r="S10" s="14">
        <v>131.76614096777584</v>
      </c>
      <c r="T10" s="15"/>
      <c r="V10" s="13">
        <v>26.469139103654236</v>
      </c>
      <c r="W10" s="13">
        <v>28.788900177195998</v>
      </c>
      <c r="X10" s="13">
        <v>41.873782804073713</v>
      </c>
      <c r="Y10" s="14">
        <v>34.634318882851886</v>
      </c>
      <c r="Z10" s="13">
        <v>192</v>
      </c>
      <c r="AA10" s="13">
        <v>165.36886518868837</v>
      </c>
      <c r="AB10" s="14">
        <v>131.76614096777584</v>
      </c>
      <c r="AC10" s="13"/>
      <c r="AD10" s="13"/>
      <c r="AF10" s="49">
        <f t="shared" si="0"/>
        <v>0</v>
      </c>
      <c r="AG10" s="49">
        <f t="shared" si="0"/>
        <v>0</v>
      </c>
      <c r="AH10" s="49">
        <f t="shared" si="0"/>
        <v>0</v>
      </c>
      <c r="AI10" s="49">
        <f t="shared" si="0"/>
        <v>0</v>
      </c>
      <c r="AJ10" s="15">
        <f t="shared" si="2"/>
        <v>0</v>
      </c>
      <c r="AK10" s="15">
        <f t="shared" si="1"/>
        <v>0</v>
      </c>
      <c r="AL10" s="15">
        <f t="shared" si="1"/>
        <v>0</v>
      </c>
    </row>
    <row r="11" spans="2:38" s="11" customFormat="1" x14ac:dyDescent="0.2">
      <c r="B11" s="12" t="s">
        <v>27</v>
      </c>
      <c r="C11" s="20">
        <v>7.9651283844030401</v>
      </c>
      <c r="D11" s="20">
        <v>11.4635985086645</v>
      </c>
      <c r="E11" s="20">
        <v>13.147046747498701</v>
      </c>
      <c r="F11" s="20">
        <v>13.33610595</v>
      </c>
      <c r="G11" s="20">
        <v>16.19125489</v>
      </c>
      <c r="H11" s="20">
        <v>15.69023323</v>
      </c>
      <c r="I11" s="20">
        <v>19.329661020000003</v>
      </c>
      <c r="J11" s="20">
        <v>21.884834290000001</v>
      </c>
      <c r="K11" s="20">
        <v>25.107771270000004</v>
      </c>
      <c r="L11" s="20">
        <v>29.755102310000002</v>
      </c>
      <c r="M11" s="20">
        <v>29.910700259999999</v>
      </c>
      <c r="N11" s="20">
        <v>28.684865080000002</v>
      </c>
      <c r="O11" s="20">
        <v>43.487004140000003</v>
      </c>
      <c r="P11" s="21">
        <v>50.639775970000002</v>
      </c>
      <c r="Q11" s="20">
        <v>45.9</v>
      </c>
      <c r="R11" s="20">
        <v>73.095983430000004</v>
      </c>
      <c r="S11" s="14">
        <v>113.45843892000002</v>
      </c>
      <c r="T11" s="15"/>
      <c r="V11" s="20">
        <v>25.107771270000004</v>
      </c>
      <c r="W11" s="20">
        <v>29.755102310000002</v>
      </c>
      <c r="X11" s="20">
        <v>29.910700259999999</v>
      </c>
      <c r="Y11" s="21">
        <v>28.684865080000002</v>
      </c>
      <c r="Z11" s="20">
        <v>45.9</v>
      </c>
      <c r="AA11" s="20">
        <v>73.095983430000004</v>
      </c>
      <c r="AB11" s="14">
        <v>113.45843892000002</v>
      </c>
      <c r="AC11" s="20"/>
      <c r="AD11" s="20"/>
      <c r="AF11" s="49">
        <f t="shared" si="0"/>
        <v>0</v>
      </c>
      <c r="AG11" s="49">
        <f t="shared" si="0"/>
        <v>0</v>
      </c>
      <c r="AH11" s="49">
        <f t="shared" si="0"/>
        <v>0</v>
      </c>
      <c r="AI11" s="49">
        <f t="shared" si="0"/>
        <v>0</v>
      </c>
      <c r="AJ11" s="15">
        <f t="shared" si="2"/>
        <v>0</v>
      </c>
      <c r="AK11" s="15">
        <f t="shared" si="1"/>
        <v>0</v>
      </c>
      <c r="AL11" s="15">
        <f t="shared" si="1"/>
        <v>0</v>
      </c>
    </row>
    <row r="12" spans="2:38" s="11" customFormat="1" x14ac:dyDescent="0.2">
      <c r="B12" s="12" t="s">
        <v>28</v>
      </c>
      <c r="C12" s="20">
        <v>17.071605000000002</v>
      </c>
      <c r="D12" s="20">
        <v>17.062660999999999</v>
      </c>
      <c r="E12" s="20">
        <v>17.041429999999998</v>
      </c>
      <c r="F12" s="20">
        <v>16.973172999999999</v>
      </c>
      <c r="G12" s="20">
        <v>16.652937000000001</v>
      </c>
      <c r="H12" s="20">
        <v>16.320250999999999</v>
      </c>
      <c r="I12" s="20">
        <v>15.940804999999999</v>
      </c>
      <c r="J12" s="20">
        <v>16.253174999999999</v>
      </c>
      <c r="K12" s="20">
        <v>16.052555999999999</v>
      </c>
      <c r="L12" s="20">
        <v>15.517837999999999</v>
      </c>
      <c r="M12" s="20">
        <v>15.224119999999999</v>
      </c>
      <c r="N12" s="20">
        <v>14.960917999999999</v>
      </c>
      <c r="O12" s="20">
        <v>15.324812</v>
      </c>
      <c r="P12" s="21">
        <v>15.487069</v>
      </c>
      <c r="Q12" s="20">
        <v>17</v>
      </c>
      <c r="R12" s="20">
        <v>16.253174999999999</v>
      </c>
      <c r="S12" s="21">
        <v>14.960917999999999</v>
      </c>
      <c r="V12" s="20">
        <v>16.052555999999999</v>
      </c>
      <c r="W12" s="20">
        <v>15.517837999999999</v>
      </c>
      <c r="X12" s="20">
        <v>15.224119999999999</v>
      </c>
      <c r="Y12" s="21">
        <v>14.960917999999999</v>
      </c>
      <c r="Z12" s="20">
        <v>17</v>
      </c>
      <c r="AA12" s="20">
        <v>16.253174999999999</v>
      </c>
      <c r="AB12" s="21">
        <v>14.960917999999999</v>
      </c>
      <c r="AC12" s="20"/>
      <c r="AD12" s="20"/>
      <c r="AF12" s="49">
        <f t="shared" si="0"/>
        <v>0</v>
      </c>
      <c r="AG12" s="49">
        <f t="shared" si="0"/>
        <v>0</v>
      </c>
      <c r="AH12" s="49">
        <f t="shared" si="0"/>
        <v>0</v>
      </c>
      <c r="AI12" s="49">
        <f t="shared" si="0"/>
        <v>0</v>
      </c>
      <c r="AJ12" s="15">
        <f t="shared" si="2"/>
        <v>0</v>
      </c>
      <c r="AK12" s="15">
        <f t="shared" si="1"/>
        <v>0</v>
      </c>
      <c r="AL12" s="15">
        <f t="shared" si="1"/>
        <v>0</v>
      </c>
    </row>
    <row r="13" spans="2:38" s="11" customFormat="1" x14ac:dyDescent="0.2">
      <c r="B13" s="12" t="s">
        <v>38</v>
      </c>
      <c r="C13" s="20">
        <v>6.1057170779674674</v>
      </c>
      <c r="D13" s="20">
        <v>6.3109532662819552</v>
      </c>
      <c r="E13" s="20">
        <v>6.104546500381522</v>
      </c>
      <c r="F13" s="20">
        <v>5.7294336838007327</v>
      </c>
      <c r="G13" s="20">
        <v>5.4400488959323576</v>
      </c>
      <c r="H13" s="20">
        <v>4.9882250954927381</v>
      </c>
      <c r="I13" s="20">
        <v>5.4013378018376086</v>
      </c>
      <c r="J13" s="20">
        <v>5.0184692653719738</v>
      </c>
      <c r="K13" s="20">
        <v>4.6670413456980748</v>
      </c>
      <c r="L13" s="20">
        <v>4.787272854856778</v>
      </c>
      <c r="M13" s="20">
        <v>5.0332905956521481</v>
      </c>
      <c r="N13" s="20">
        <v>4.6037360876162117</v>
      </c>
      <c r="O13" s="20">
        <v>4.4152906183869431</v>
      </c>
      <c r="P13" s="21">
        <v>4.2803319122256767</v>
      </c>
      <c r="Q13" s="20" t="s">
        <v>30</v>
      </c>
      <c r="R13" s="20" t="s">
        <v>30</v>
      </c>
      <c r="S13" s="21" t="s">
        <v>30</v>
      </c>
      <c r="V13" s="20">
        <v>4.667041345904436</v>
      </c>
      <c r="W13" s="20">
        <v>4.787272854856778</v>
      </c>
      <c r="X13" s="20">
        <v>5.033290595218431</v>
      </c>
      <c r="Y13" s="21">
        <v>4.6037360878370714</v>
      </c>
      <c r="Z13" s="20" t="s">
        <v>30</v>
      </c>
      <c r="AA13" s="20" t="s">
        <v>30</v>
      </c>
      <c r="AB13" s="21" t="s">
        <v>30</v>
      </c>
      <c r="AC13" s="20"/>
      <c r="AD13" s="20"/>
      <c r="AF13" s="49">
        <f t="shared" si="0"/>
        <v>2.063611503899665E-10</v>
      </c>
      <c r="AG13" s="49">
        <f t="shared" si="0"/>
        <v>0</v>
      </c>
      <c r="AH13" s="49">
        <f t="shared" si="0"/>
        <v>-4.3371706226480455E-10</v>
      </c>
      <c r="AI13" s="49">
        <f t="shared" si="0"/>
        <v>2.2085977491315134E-10</v>
      </c>
      <c r="AJ13" s="15"/>
      <c r="AK13" s="15"/>
      <c r="AL13" s="15"/>
    </row>
    <row r="14" spans="2:38" s="11" customFormat="1" x14ac:dyDescent="0.2">
      <c r="B14" s="12" t="s">
        <v>39</v>
      </c>
      <c r="C14" s="13">
        <v>343.511357929224</v>
      </c>
      <c r="D14" s="13">
        <v>386.65473223508337</v>
      </c>
      <c r="E14" s="13">
        <v>389.56922881807719</v>
      </c>
      <c r="F14" s="13">
        <v>375.12276476592916</v>
      </c>
      <c r="G14" s="13">
        <v>351.13667681539408</v>
      </c>
      <c r="H14" s="13">
        <v>338.63939723066318</v>
      </c>
      <c r="I14" s="13">
        <v>334.94645462490615</v>
      </c>
      <c r="J14" s="13">
        <v>323.04603274759921</v>
      </c>
      <c r="K14" s="13">
        <v>364.90622526682841</v>
      </c>
      <c r="L14" s="13">
        <v>378.51823821549033</v>
      </c>
      <c r="M14" s="13">
        <v>414.91444221657798</v>
      </c>
      <c r="N14" s="13">
        <v>429.91147415904089</v>
      </c>
      <c r="O14" s="13">
        <v>437.09628862636259</v>
      </c>
      <c r="P14" s="14">
        <v>447.05011494534659</v>
      </c>
      <c r="Q14" s="13" t="s">
        <v>30</v>
      </c>
      <c r="R14" s="13" t="s">
        <v>30</v>
      </c>
      <c r="S14" s="14" t="s">
        <v>30</v>
      </c>
      <c r="V14" s="13">
        <v>364.90622526682841</v>
      </c>
      <c r="W14" s="13">
        <v>378.51823821549033</v>
      </c>
      <c r="X14" s="13">
        <v>414.91444221657798</v>
      </c>
      <c r="Y14" s="14">
        <v>429.91147415904084</v>
      </c>
      <c r="Z14" s="13" t="s">
        <v>30</v>
      </c>
      <c r="AA14" s="13" t="s">
        <v>30</v>
      </c>
      <c r="AB14" s="14" t="s">
        <v>30</v>
      </c>
      <c r="AC14" s="13"/>
      <c r="AD14" s="13"/>
      <c r="AF14" s="49">
        <f t="shared" si="0"/>
        <v>0</v>
      </c>
      <c r="AG14" s="49">
        <f t="shared" si="0"/>
        <v>0</v>
      </c>
      <c r="AH14" s="49">
        <f t="shared" si="0"/>
        <v>0</v>
      </c>
      <c r="AI14" s="49">
        <f t="shared" si="0"/>
        <v>0</v>
      </c>
      <c r="AJ14" s="15"/>
      <c r="AK14" s="15"/>
      <c r="AL14" s="15"/>
    </row>
    <row r="15" spans="2:38" s="11" customFormat="1" x14ac:dyDescent="0.2">
      <c r="B15" s="12" t="s">
        <v>32</v>
      </c>
      <c r="C15" s="18">
        <v>0.11570220519159101</v>
      </c>
      <c r="D15" s="18">
        <v>8.7249100361495996E-2</v>
      </c>
      <c r="E15" s="50">
        <v>9.6000000000000002E-2</v>
      </c>
      <c r="F15" s="51">
        <v>9.0999999999999998E-2</v>
      </c>
      <c r="G15" s="18">
        <v>8.9681857342404456E-2</v>
      </c>
      <c r="H15" s="18">
        <v>9.7958438231692979E-2</v>
      </c>
      <c r="I15" s="18">
        <v>9.4452456856960909E-2</v>
      </c>
      <c r="J15" s="18">
        <v>9.9057525661629911E-2</v>
      </c>
      <c r="K15" s="18">
        <v>9.9037102735734406E-2</v>
      </c>
      <c r="L15" s="18">
        <v>0.10603668741036301</v>
      </c>
      <c r="M15" s="18">
        <v>0.10437734642666548</v>
      </c>
      <c r="N15" s="18">
        <v>0.11010951849721044</v>
      </c>
      <c r="O15" s="18">
        <v>0.10391943664557532</v>
      </c>
      <c r="P15" s="19">
        <v>9.9670383641946428E-2</v>
      </c>
      <c r="Q15" s="18" t="s">
        <v>30</v>
      </c>
      <c r="R15" s="18" t="s">
        <v>30</v>
      </c>
      <c r="S15" s="19" t="s">
        <v>30</v>
      </c>
      <c r="V15" s="18">
        <v>9.9037102735734406E-2</v>
      </c>
      <c r="W15" s="18">
        <v>0.10603668741036301</v>
      </c>
      <c r="X15" s="18">
        <v>0.10437734642666548</v>
      </c>
      <c r="Y15" s="19">
        <v>0.11010951849721044</v>
      </c>
      <c r="Z15" s="18" t="s">
        <v>30</v>
      </c>
      <c r="AA15" s="18" t="s">
        <v>30</v>
      </c>
      <c r="AB15" s="19" t="s">
        <v>30</v>
      </c>
      <c r="AC15" s="18"/>
      <c r="AD15" s="18"/>
      <c r="AF15" s="49">
        <f t="shared" si="0"/>
        <v>0</v>
      </c>
      <c r="AG15" s="49">
        <f t="shared" si="0"/>
        <v>0</v>
      </c>
      <c r="AH15" s="49">
        <f t="shared" si="0"/>
        <v>0</v>
      </c>
      <c r="AI15" s="49">
        <f t="shared" si="0"/>
        <v>0</v>
      </c>
      <c r="AJ15" s="15"/>
      <c r="AK15" s="15"/>
      <c r="AL15" s="15"/>
    </row>
    <row r="16" spans="2:38" s="11" customFormat="1" ht="12.75" thickBot="1" x14ac:dyDescent="0.25">
      <c r="B16" s="52" t="s">
        <v>40</v>
      </c>
      <c r="C16" s="53">
        <v>207.75664026218217</v>
      </c>
      <c r="D16" s="53">
        <v>272.97733172558463</v>
      </c>
      <c r="E16" s="53">
        <v>255.4981496501766</v>
      </c>
      <c r="F16" s="53">
        <v>288.1457176673477</v>
      </c>
      <c r="G16" s="53">
        <v>295.04810533599158</v>
      </c>
      <c r="H16" s="53">
        <v>303.74978067795877</v>
      </c>
      <c r="I16" s="53">
        <v>345.35810561335762</v>
      </c>
      <c r="J16" s="53">
        <v>447.3268648247136</v>
      </c>
      <c r="K16" s="53">
        <v>573.44512918189355</v>
      </c>
      <c r="L16" s="53">
        <v>478.49067555477467</v>
      </c>
      <c r="M16" s="53">
        <v>514.66407510517013</v>
      </c>
      <c r="N16" s="53">
        <v>561.03008011935788</v>
      </c>
      <c r="O16" s="53">
        <v>1064.8219348552786</v>
      </c>
      <c r="P16" s="54">
        <v>1642.7802334921291</v>
      </c>
      <c r="Q16" s="55" t="s">
        <v>30</v>
      </c>
      <c r="R16" s="55" t="s">
        <v>30</v>
      </c>
      <c r="S16" s="56" t="s">
        <v>30</v>
      </c>
      <c r="V16" s="53">
        <v>573.44512918189355</v>
      </c>
      <c r="W16" s="53">
        <v>478.49067555477467</v>
      </c>
      <c r="X16" s="53">
        <v>514.66407510517013</v>
      </c>
      <c r="Y16" s="54">
        <v>561.03008011935799</v>
      </c>
      <c r="Z16" s="55" t="s">
        <v>30</v>
      </c>
      <c r="AA16" s="55" t="s">
        <v>30</v>
      </c>
      <c r="AB16" s="56" t="s">
        <v>30</v>
      </c>
      <c r="AC16" s="57"/>
      <c r="AD16" s="57"/>
      <c r="AF16" s="49">
        <f t="shared" si="0"/>
        <v>0</v>
      </c>
      <c r="AG16" s="49">
        <f t="shared" si="0"/>
        <v>0</v>
      </c>
      <c r="AH16" s="49">
        <f t="shared" si="0"/>
        <v>0</v>
      </c>
      <c r="AI16" s="49">
        <f t="shared" si="0"/>
        <v>0</v>
      </c>
      <c r="AJ16" s="15"/>
      <c r="AK16" s="15"/>
      <c r="AL16" s="15"/>
    </row>
    <row r="17" spans="2:38" s="42" customFormat="1" x14ac:dyDescent="0.2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V17" s="58"/>
      <c r="W17" s="58"/>
      <c r="X17" s="58"/>
      <c r="Y17" s="58"/>
      <c r="Z17" s="58"/>
      <c r="AA17" s="58"/>
      <c r="AB17" s="58"/>
      <c r="AF17" s="49"/>
      <c r="AG17" s="49"/>
      <c r="AH17" s="49"/>
      <c r="AI17" s="49"/>
    </row>
    <row r="18" spans="2:38" s="45" customFormat="1" ht="12.75" thickBot="1" x14ac:dyDescent="0.25">
      <c r="B18" s="4" t="s">
        <v>41</v>
      </c>
      <c r="C18" s="59"/>
      <c r="D18" s="6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59"/>
      <c r="S18" s="59"/>
      <c r="V18" s="59"/>
      <c r="W18" s="59"/>
      <c r="X18" s="59"/>
      <c r="Y18" s="59"/>
      <c r="Z18" s="60"/>
      <c r="AA18" s="59"/>
      <c r="AB18" s="59"/>
      <c r="AF18" s="49"/>
      <c r="AG18" s="49"/>
      <c r="AH18" s="49"/>
      <c r="AI18" s="49"/>
    </row>
    <row r="19" spans="2:38" s="46" customFormat="1" ht="13.5" thickTop="1" thickBot="1" x14ac:dyDescent="0.25">
      <c r="B19" s="7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8" t="s">
        <v>14</v>
      </c>
      <c r="N19" s="8" t="s">
        <v>15</v>
      </c>
      <c r="O19" s="8" t="s">
        <v>16</v>
      </c>
      <c r="P19" s="9" t="s">
        <v>17</v>
      </c>
      <c r="Q19" s="8" t="s">
        <v>18</v>
      </c>
      <c r="R19" s="8" t="s">
        <v>19</v>
      </c>
      <c r="S19" s="9" t="s">
        <v>20</v>
      </c>
      <c r="V19" s="8" t="s">
        <v>12</v>
      </c>
      <c r="W19" s="8" t="s">
        <v>13</v>
      </c>
      <c r="X19" s="8" t="s">
        <v>14</v>
      </c>
      <c r="Y19" s="9" t="s">
        <v>15</v>
      </c>
      <c r="Z19" s="8" t="s">
        <v>18</v>
      </c>
      <c r="AA19" s="8" t="s">
        <v>19</v>
      </c>
      <c r="AB19" s="9" t="s">
        <v>20</v>
      </c>
      <c r="AC19" s="47"/>
      <c r="AD19" s="47"/>
      <c r="AF19" s="49"/>
      <c r="AG19" s="49"/>
      <c r="AH19" s="49"/>
      <c r="AI19" s="49"/>
    </row>
    <row r="20" spans="2:38" s="11" customFormat="1" x14ac:dyDescent="0.2">
      <c r="B20" s="12" t="s">
        <v>21</v>
      </c>
      <c r="C20" s="20">
        <v>30.036044008160001</v>
      </c>
      <c r="D20" s="20">
        <v>32.18386756308</v>
      </c>
      <c r="E20" s="61">
        <v>33.444198428139998</v>
      </c>
      <c r="F20" s="20">
        <v>31.887574395319998</v>
      </c>
      <c r="G20" s="20">
        <v>30.043016476379997</v>
      </c>
      <c r="H20" s="20">
        <v>27.441470238620003</v>
      </c>
      <c r="I20" s="20">
        <v>29.007841980889999</v>
      </c>
      <c r="J20" s="20">
        <v>27.23457453596</v>
      </c>
      <c r="K20" s="20">
        <v>25.486884330160002</v>
      </c>
      <c r="L20" s="20">
        <v>25.257480873309998</v>
      </c>
      <c r="M20" s="20">
        <v>26.177022608390001</v>
      </c>
      <c r="N20" s="13">
        <v>24.535748219389998</v>
      </c>
      <c r="O20" s="13">
        <v>23.114504364920002</v>
      </c>
      <c r="P20" s="14">
        <v>23.11734352329</v>
      </c>
      <c r="Q20" s="48">
        <v>127.6</v>
      </c>
      <c r="R20" s="48">
        <v>113.72690323185</v>
      </c>
      <c r="S20" s="14">
        <v>101.45713603125</v>
      </c>
      <c r="T20" s="15"/>
      <c r="V20" s="20">
        <v>25.486884330160002</v>
      </c>
      <c r="W20" s="20">
        <v>25.257480873309998</v>
      </c>
      <c r="X20" s="20">
        <v>26.177022608390001</v>
      </c>
      <c r="Y20" s="62">
        <v>24.535748219389998</v>
      </c>
      <c r="Z20" s="48">
        <v>127.6</v>
      </c>
      <c r="AA20" s="48">
        <v>113.72690323185</v>
      </c>
      <c r="AB20" s="14">
        <v>101.45713603125</v>
      </c>
      <c r="AC20" s="20"/>
      <c r="AD20" s="20"/>
      <c r="AF20" s="49">
        <f t="shared" ref="AF20:AI31" si="3">V20-K20</f>
        <v>0</v>
      </c>
      <c r="AG20" s="49">
        <f t="shared" si="3"/>
        <v>0</v>
      </c>
      <c r="AH20" s="49">
        <f t="shared" si="3"/>
        <v>0</v>
      </c>
      <c r="AI20" s="49">
        <f t="shared" si="3"/>
        <v>0</v>
      </c>
      <c r="AJ20" s="11">
        <f>Z20-Q20</f>
        <v>0</v>
      </c>
      <c r="AK20" s="11">
        <f t="shared" ref="AK20:AL27" si="4">AA20-R20</f>
        <v>0</v>
      </c>
      <c r="AL20" s="11">
        <f t="shared" si="4"/>
        <v>0</v>
      </c>
    </row>
    <row r="21" spans="2:38" s="11" customFormat="1" x14ac:dyDescent="0.2">
      <c r="B21" s="17" t="s">
        <v>22</v>
      </c>
      <c r="C21" s="20">
        <v>29.769129145689998</v>
      </c>
      <c r="D21" s="20">
        <v>32.008161725889998</v>
      </c>
      <c r="E21" s="20">
        <v>33.079686700659998</v>
      </c>
      <c r="F21" s="20">
        <v>31.221356612300003</v>
      </c>
      <c r="G21" s="20">
        <v>29.741821998359999</v>
      </c>
      <c r="H21" s="20">
        <v>27.169870231770002</v>
      </c>
      <c r="I21" s="20">
        <v>28.862275540460001</v>
      </c>
      <c r="J21" s="20">
        <v>26.932275221770002</v>
      </c>
      <c r="K21" s="20">
        <v>25.028043425760004</v>
      </c>
      <c r="L21" s="20">
        <v>24.912655263569999</v>
      </c>
      <c r="M21" s="20">
        <v>25.592638838509998</v>
      </c>
      <c r="N21" s="13">
        <v>24.054900348650001</v>
      </c>
      <c r="O21" s="13">
        <v>22.982898120670001</v>
      </c>
      <c r="P21" s="14">
        <v>22.938790632150003</v>
      </c>
      <c r="Q21" s="13">
        <v>126.1</v>
      </c>
      <c r="R21" s="13">
        <v>112.70624299236</v>
      </c>
      <c r="S21" s="14">
        <v>99.588237876490012</v>
      </c>
      <c r="T21" s="15"/>
      <c r="V21" s="20">
        <v>25.028043425760004</v>
      </c>
      <c r="W21" s="20">
        <v>24.912655263569999</v>
      </c>
      <c r="X21" s="20">
        <v>25.592638838509998</v>
      </c>
      <c r="Y21" s="21">
        <v>24.054900348650001</v>
      </c>
      <c r="Z21" s="13">
        <v>126.1</v>
      </c>
      <c r="AA21" s="13">
        <v>112.70624299236</v>
      </c>
      <c r="AB21" s="14">
        <v>99.588237876490012</v>
      </c>
      <c r="AC21" s="20"/>
      <c r="AD21" s="20"/>
      <c r="AF21" s="49">
        <f t="shared" si="3"/>
        <v>0</v>
      </c>
      <c r="AG21" s="49">
        <f t="shared" si="3"/>
        <v>0</v>
      </c>
      <c r="AH21" s="49">
        <f t="shared" si="3"/>
        <v>0</v>
      </c>
      <c r="AI21" s="49">
        <f t="shared" si="3"/>
        <v>0</v>
      </c>
      <c r="AJ21" s="11">
        <f t="shared" ref="AJ21:AJ27" si="5">Z21-Q21</f>
        <v>0</v>
      </c>
      <c r="AK21" s="11">
        <f t="shared" si="4"/>
        <v>0</v>
      </c>
      <c r="AL21" s="11">
        <f t="shared" si="4"/>
        <v>0</v>
      </c>
    </row>
    <row r="22" spans="2:38" s="33" customFormat="1" x14ac:dyDescent="0.2">
      <c r="B22" s="12" t="s">
        <v>23</v>
      </c>
      <c r="C22" s="20">
        <v>15.7228846574</v>
      </c>
      <c r="D22" s="20">
        <v>17.198805257973703</v>
      </c>
      <c r="E22" s="20">
        <v>18.330468921627801</v>
      </c>
      <c r="F22" s="20">
        <v>17.301740425790001</v>
      </c>
      <c r="G22" s="20">
        <v>17.060018360219999</v>
      </c>
      <c r="H22" s="20">
        <v>14.018984927650001</v>
      </c>
      <c r="I22" s="20">
        <v>14.868252777550003</v>
      </c>
      <c r="J22" s="20">
        <v>13.85076103041</v>
      </c>
      <c r="K22" s="20">
        <v>12.545211433400002</v>
      </c>
      <c r="L22" s="20">
        <v>11.399987753020001</v>
      </c>
      <c r="M22" s="20">
        <v>12.696434484420003</v>
      </c>
      <c r="N22" s="13">
        <v>10.514433447229999</v>
      </c>
      <c r="O22" s="13">
        <v>10.370690160020002</v>
      </c>
      <c r="P22" s="14">
        <v>10.03889872273</v>
      </c>
      <c r="Q22" s="13">
        <v>68.599999999999994</v>
      </c>
      <c r="R22" s="13">
        <v>59.798017095830005</v>
      </c>
      <c r="S22" s="14">
        <v>47.156067118070006</v>
      </c>
      <c r="T22" s="15"/>
      <c r="V22" s="20">
        <v>12.545211433400002</v>
      </c>
      <c r="W22" s="20">
        <v>11.399987753020001</v>
      </c>
      <c r="X22" s="20">
        <v>12.696434484420003</v>
      </c>
      <c r="Y22" s="21">
        <v>10.514433447229999</v>
      </c>
      <c r="Z22" s="13">
        <v>68.599999999999994</v>
      </c>
      <c r="AA22" s="13">
        <v>59.798017095829998</v>
      </c>
      <c r="AB22" s="14">
        <v>47.156067118070006</v>
      </c>
      <c r="AC22" s="20"/>
      <c r="AD22" s="20"/>
      <c r="AF22" s="49">
        <f t="shared" si="3"/>
        <v>0</v>
      </c>
      <c r="AG22" s="49">
        <f t="shared" si="3"/>
        <v>0</v>
      </c>
      <c r="AH22" s="49">
        <f t="shared" si="3"/>
        <v>0</v>
      </c>
      <c r="AI22" s="49">
        <f t="shared" si="3"/>
        <v>0</v>
      </c>
      <c r="AJ22" s="33">
        <f t="shared" si="5"/>
        <v>0</v>
      </c>
      <c r="AK22" s="33">
        <f t="shared" si="4"/>
        <v>0</v>
      </c>
      <c r="AL22" s="33">
        <f t="shared" si="4"/>
        <v>0</v>
      </c>
    </row>
    <row r="23" spans="2:38" s="11" customFormat="1" x14ac:dyDescent="0.2">
      <c r="B23" s="12" t="s">
        <v>24</v>
      </c>
      <c r="C23" s="18">
        <v>0.52346722668033474</v>
      </c>
      <c r="D23" s="18">
        <v>0.53439212127828484</v>
      </c>
      <c r="E23" s="18">
        <v>0.54809114235503753</v>
      </c>
      <c r="F23" s="18">
        <v>0.54258565456547558</v>
      </c>
      <c r="G23" s="18">
        <v>0.56785304410536441</v>
      </c>
      <c r="H23" s="18">
        <v>0.51086857977165723</v>
      </c>
      <c r="I23" s="18">
        <v>0.51255976874615561</v>
      </c>
      <c r="J23" s="18">
        <v>0.50857269725736765</v>
      </c>
      <c r="K23" s="18">
        <v>0.49222224540622167</v>
      </c>
      <c r="L23" s="18">
        <v>0.45135094074510651</v>
      </c>
      <c r="M23" s="63">
        <v>0.48502210027318643</v>
      </c>
      <c r="N23" s="18">
        <v>0.42853526834452521</v>
      </c>
      <c r="O23" s="18">
        <v>0.44866591107872517</v>
      </c>
      <c r="P23" s="19">
        <v>0.43425831833212686</v>
      </c>
      <c r="Q23" s="18">
        <v>0.53700000000000003</v>
      </c>
      <c r="R23" s="18">
        <v>0.52580361723138136</v>
      </c>
      <c r="S23" s="19">
        <v>0.46478807664692384</v>
      </c>
      <c r="V23" s="18">
        <v>0.49222224540622167</v>
      </c>
      <c r="W23" s="18">
        <v>0.45135094074510651</v>
      </c>
      <c r="X23" s="63">
        <v>0.48502210027318643</v>
      </c>
      <c r="Y23" s="19">
        <v>0.42853526834452521</v>
      </c>
      <c r="Z23" s="18">
        <v>0.53700000000000003</v>
      </c>
      <c r="AA23" s="18">
        <v>0.52580361723138125</v>
      </c>
      <c r="AB23" s="19">
        <v>0.46478807664692384</v>
      </c>
      <c r="AC23" s="18"/>
      <c r="AD23" s="18"/>
      <c r="AF23" s="49">
        <f t="shared" si="3"/>
        <v>0</v>
      </c>
      <c r="AG23" s="49">
        <f t="shared" si="3"/>
        <v>0</v>
      </c>
      <c r="AH23" s="49">
        <f t="shared" si="3"/>
        <v>0</v>
      </c>
      <c r="AI23" s="49">
        <f t="shared" si="3"/>
        <v>0</v>
      </c>
      <c r="AJ23" s="11">
        <f t="shared" si="5"/>
        <v>0</v>
      </c>
      <c r="AK23" s="11">
        <f t="shared" si="4"/>
        <v>0</v>
      </c>
      <c r="AL23" s="11">
        <f t="shared" si="4"/>
        <v>0</v>
      </c>
    </row>
    <row r="24" spans="2:38" s="11" customFormat="1" x14ac:dyDescent="0.2">
      <c r="B24" s="12" t="s">
        <v>25</v>
      </c>
      <c r="C24" s="20">
        <v>4.2425997688284829</v>
      </c>
      <c r="D24" s="64">
        <v>4.5405169298822603</v>
      </c>
      <c r="E24" s="20">
        <v>3.3761036358299998</v>
      </c>
      <c r="F24" s="20">
        <v>7.3325254215899998</v>
      </c>
      <c r="G24" s="20">
        <v>2.8984055768519297</v>
      </c>
      <c r="H24" s="20">
        <v>4.7302799388242907</v>
      </c>
      <c r="I24" s="20">
        <v>8.3322639314853344</v>
      </c>
      <c r="J24" s="20">
        <v>6.1881887872626287</v>
      </c>
      <c r="K24" s="20">
        <v>2.9092391612748916</v>
      </c>
      <c r="L24" s="20">
        <v>3.1362672186487863</v>
      </c>
      <c r="M24" s="20">
        <v>4.6088087023294744</v>
      </c>
      <c r="N24" s="13">
        <v>3.976421533308955</v>
      </c>
      <c r="O24" s="13">
        <v>1.6155749354762055</v>
      </c>
      <c r="P24" s="14">
        <v>3.2713724371452941</v>
      </c>
      <c r="Q24" s="13">
        <v>19.5</v>
      </c>
      <c r="R24" s="13">
        <v>22.149138234424186</v>
      </c>
      <c r="S24" s="14">
        <v>14.630736615562107</v>
      </c>
      <c r="V24" s="20">
        <v>2.9092391612748907</v>
      </c>
      <c r="W24" s="20">
        <v>3.1362672186487859</v>
      </c>
      <c r="X24" s="20">
        <v>4.6088087023294744</v>
      </c>
      <c r="Y24" s="21">
        <v>3.976421533308955</v>
      </c>
      <c r="Z24" s="13">
        <v>19.5</v>
      </c>
      <c r="AA24" s="13">
        <v>22.149138234424182</v>
      </c>
      <c r="AB24" s="14">
        <v>14.630736615562105</v>
      </c>
      <c r="AC24" s="20"/>
      <c r="AD24" s="20"/>
      <c r="AF24" s="49">
        <f t="shared" si="3"/>
        <v>0</v>
      </c>
      <c r="AG24" s="49">
        <f t="shared" si="3"/>
        <v>0</v>
      </c>
      <c r="AH24" s="49">
        <f t="shared" si="3"/>
        <v>0</v>
      </c>
      <c r="AI24" s="49">
        <f t="shared" si="3"/>
        <v>0</v>
      </c>
      <c r="AJ24" s="11">
        <f t="shared" si="5"/>
        <v>0</v>
      </c>
      <c r="AK24" s="11">
        <f t="shared" si="4"/>
        <v>0</v>
      </c>
      <c r="AL24" s="11">
        <f t="shared" si="4"/>
        <v>0</v>
      </c>
    </row>
    <row r="25" spans="2:38" s="11" customFormat="1" x14ac:dyDescent="0.2">
      <c r="B25" s="12" t="s">
        <v>26</v>
      </c>
      <c r="C25" s="20">
        <v>4.2425997688284829</v>
      </c>
      <c r="D25" s="64">
        <v>4.5405169298822603</v>
      </c>
      <c r="E25" s="20">
        <v>3.3761036358299998</v>
      </c>
      <c r="F25" s="20">
        <v>7.3325254215899998</v>
      </c>
      <c r="G25" s="20">
        <v>2.8984055768519297</v>
      </c>
      <c r="H25" s="20">
        <v>4.7302799388242907</v>
      </c>
      <c r="I25" s="20">
        <v>4.3322639314853344</v>
      </c>
      <c r="J25" s="20">
        <v>6.1881887872626287</v>
      </c>
      <c r="K25" s="20">
        <v>2.9092391612748916</v>
      </c>
      <c r="L25" s="20">
        <v>3.1362672186487863</v>
      </c>
      <c r="M25" s="20">
        <v>4.6088087023294744</v>
      </c>
      <c r="N25" s="13">
        <v>3.976421533308955</v>
      </c>
      <c r="O25" s="13">
        <v>1.6155749354762055</v>
      </c>
      <c r="P25" s="14">
        <v>3.2713724371452941</v>
      </c>
      <c r="Q25" s="13">
        <v>19.5</v>
      </c>
      <c r="R25" s="13">
        <v>18.149138234424186</v>
      </c>
      <c r="S25" s="14">
        <v>14.630736615562107</v>
      </c>
      <c r="V25" s="20">
        <v>2.9092391612748907</v>
      </c>
      <c r="W25" s="20">
        <v>3.1362672186487859</v>
      </c>
      <c r="X25" s="20">
        <v>4.6088087023294744</v>
      </c>
      <c r="Y25" s="21">
        <v>3.976421533308955</v>
      </c>
      <c r="Z25" s="13">
        <v>19.5</v>
      </c>
      <c r="AA25" s="13">
        <v>18.149138234424182</v>
      </c>
      <c r="AB25" s="14">
        <v>14.630736615562105</v>
      </c>
      <c r="AC25" s="20"/>
      <c r="AD25" s="20"/>
      <c r="AF25" s="49">
        <f t="shared" si="3"/>
        <v>0</v>
      </c>
      <c r="AG25" s="49">
        <f t="shared" si="3"/>
        <v>0</v>
      </c>
      <c r="AH25" s="49">
        <f t="shared" si="3"/>
        <v>0</v>
      </c>
      <c r="AI25" s="49">
        <f t="shared" si="3"/>
        <v>0</v>
      </c>
      <c r="AJ25" s="11">
        <f t="shared" si="5"/>
        <v>0</v>
      </c>
      <c r="AK25" s="11">
        <f t="shared" si="4"/>
        <v>0</v>
      </c>
      <c r="AL25" s="11">
        <f t="shared" si="4"/>
        <v>0</v>
      </c>
    </row>
    <row r="26" spans="2:38" s="11" customFormat="1" x14ac:dyDescent="0.2">
      <c r="B26" s="12" t="s">
        <v>27</v>
      </c>
      <c r="C26" s="20">
        <v>0.74217693036999999</v>
      </c>
      <c r="D26" s="20">
        <v>1.12624332351</v>
      </c>
      <c r="E26" s="20">
        <v>1.35443163099</v>
      </c>
      <c r="F26" s="20">
        <v>1.42496550094</v>
      </c>
      <c r="G26" s="20">
        <v>1.7461988250100002</v>
      </c>
      <c r="H26" s="20">
        <v>1.7183701843699999</v>
      </c>
      <c r="I26" s="20">
        <v>2.1216960334299997</v>
      </c>
      <c r="J26" s="20">
        <v>2.41993932374</v>
      </c>
      <c r="K26" s="20">
        <v>2.7598936738400002</v>
      </c>
      <c r="L26" s="20">
        <v>3.2454136791100003</v>
      </c>
      <c r="M26" s="20">
        <v>3.2882880892699999</v>
      </c>
      <c r="N26" s="20">
        <v>3.2921718528600006</v>
      </c>
      <c r="O26" s="20">
        <v>4.9604339741400008</v>
      </c>
      <c r="P26" s="21">
        <v>5.8646173023500001</v>
      </c>
      <c r="Q26" s="20">
        <v>4.5999999999999996</v>
      </c>
      <c r="R26" s="20">
        <v>8.0062043665499996</v>
      </c>
      <c r="S26" s="14">
        <v>12.58576729508</v>
      </c>
      <c r="V26" s="20">
        <v>2.7598936738400002</v>
      </c>
      <c r="W26" s="20">
        <v>3.2454136791100003</v>
      </c>
      <c r="X26" s="20">
        <v>3.2882880892699999</v>
      </c>
      <c r="Y26" s="21">
        <v>3.2921718528600006</v>
      </c>
      <c r="Z26" s="20">
        <v>4.5999999999999996</v>
      </c>
      <c r="AA26" s="20">
        <v>8.0062043665499996</v>
      </c>
      <c r="AB26" s="14">
        <v>12.58576729508</v>
      </c>
      <c r="AC26" s="20"/>
      <c r="AD26" s="20"/>
      <c r="AF26" s="49">
        <f t="shared" si="3"/>
        <v>0</v>
      </c>
      <c r="AG26" s="49">
        <f t="shared" si="3"/>
        <v>0</v>
      </c>
      <c r="AH26" s="49">
        <f t="shared" si="3"/>
        <v>0</v>
      </c>
      <c r="AI26" s="49">
        <f t="shared" si="3"/>
        <v>0</v>
      </c>
      <c r="AJ26" s="11">
        <f t="shared" si="5"/>
        <v>0</v>
      </c>
      <c r="AK26" s="11">
        <f t="shared" si="4"/>
        <v>0</v>
      </c>
      <c r="AL26" s="11">
        <f t="shared" si="4"/>
        <v>0</v>
      </c>
    </row>
    <row r="27" spans="2:38" s="11" customFormat="1" x14ac:dyDescent="0.2">
      <c r="B27" s="12" t="s">
        <v>28</v>
      </c>
      <c r="C27" s="20">
        <v>17.071605000000002</v>
      </c>
      <c r="D27" s="20">
        <v>17.062660999999999</v>
      </c>
      <c r="E27" s="20">
        <v>17.041429999999998</v>
      </c>
      <c r="F27" s="20">
        <v>16.973172999999999</v>
      </c>
      <c r="G27" s="20">
        <v>16.652937000000001</v>
      </c>
      <c r="H27" s="20">
        <v>16.320250999999999</v>
      </c>
      <c r="I27" s="20">
        <v>15.940804999999999</v>
      </c>
      <c r="J27" s="20">
        <v>16.253174999999999</v>
      </c>
      <c r="K27" s="20">
        <v>16.052555999999999</v>
      </c>
      <c r="L27" s="20">
        <v>15.517837999999999</v>
      </c>
      <c r="M27" s="20">
        <v>15.224119999999999</v>
      </c>
      <c r="N27" s="20">
        <v>14.960917999999999</v>
      </c>
      <c r="O27" s="20">
        <v>15.324812</v>
      </c>
      <c r="P27" s="21">
        <v>15.487069</v>
      </c>
      <c r="Q27" s="20">
        <v>17</v>
      </c>
      <c r="R27" s="20">
        <v>16.253174999999999</v>
      </c>
      <c r="S27" s="21">
        <v>14.960917999999999</v>
      </c>
      <c r="V27" s="20">
        <v>16.052555999999999</v>
      </c>
      <c r="W27" s="20">
        <v>15.517837999999999</v>
      </c>
      <c r="X27" s="20">
        <v>15.224119999999999</v>
      </c>
      <c r="Y27" s="21">
        <v>14.960917999999999</v>
      </c>
      <c r="Z27" s="20">
        <v>17</v>
      </c>
      <c r="AA27" s="20">
        <v>16.253174999999999</v>
      </c>
      <c r="AB27" s="21">
        <v>14.960917999999999</v>
      </c>
      <c r="AC27" s="20"/>
      <c r="AD27" s="20"/>
      <c r="AF27" s="49">
        <f t="shared" si="3"/>
        <v>0</v>
      </c>
      <c r="AG27" s="49">
        <f t="shared" si="3"/>
        <v>0</v>
      </c>
      <c r="AH27" s="49">
        <f t="shared" si="3"/>
        <v>0</v>
      </c>
      <c r="AI27" s="49">
        <f t="shared" si="3"/>
        <v>0</v>
      </c>
      <c r="AJ27" s="11">
        <f t="shared" si="5"/>
        <v>0</v>
      </c>
      <c r="AK27" s="11">
        <f t="shared" si="4"/>
        <v>0</v>
      </c>
      <c r="AL27" s="11">
        <f t="shared" si="4"/>
        <v>0</v>
      </c>
    </row>
    <row r="28" spans="2:38" s="11" customFormat="1" x14ac:dyDescent="0.2">
      <c r="B28" s="12" t="s">
        <v>42</v>
      </c>
      <c r="C28" s="13">
        <v>568.67823405107231</v>
      </c>
      <c r="D28" s="13">
        <v>616.84757082418798</v>
      </c>
      <c r="E28" s="13">
        <v>620.10583733053875</v>
      </c>
      <c r="F28" s="13">
        <v>611.90754633468828</v>
      </c>
      <c r="G28" s="13">
        <v>586.28194919523355</v>
      </c>
      <c r="H28" s="13">
        <v>546.19436579785167</v>
      </c>
      <c r="I28" s="13">
        <v>593.02628157325864</v>
      </c>
      <c r="J28" s="13">
        <v>554.84762512039003</v>
      </c>
      <c r="K28" s="13">
        <v>513.02965351544992</v>
      </c>
      <c r="L28" s="13">
        <v>522.24464931120804</v>
      </c>
      <c r="M28" s="20">
        <v>553.3843709670889</v>
      </c>
      <c r="N28" s="20">
        <v>528.31055556796048</v>
      </c>
      <c r="O28" s="20">
        <v>503.68723772857157</v>
      </c>
      <c r="P28" s="21">
        <v>495.54893964074017</v>
      </c>
      <c r="Q28" s="20" t="s">
        <v>30</v>
      </c>
      <c r="R28" s="20" t="s">
        <v>30</v>
      </c>
      <c r="S28" s="21" t="s">
        <v>30</v>
      </c>
      <c r="V28" s="13">
        <v>513.02965351544992</v>
      </c>
      <c r="W28" s="13">
        <v>522.24464931120804</v>
      </c>
      <c r="X28" s="20">
        <v>553.3843709670889</v>
      </c>
      <c r="Y28" s="14">
        <v>528.31055556796048</v>
      </c>
      <c r="Z28" s="20" t="s">
        <v>30</v>
      </c>
      <c r="AA28" s="20" t="s">
        <v>30</v>
      </c>
      <c r="AB28" s="21" t="s">
        <v>30</v>
      </c>
      <c r="AC28" s="13"/>
      <c r="AD28" s="13"/>
      <c r="AF28" s="49">
        <f t="shared" si="3"/>
        <v>0</v>
      </c>
      <c r="AG28" s="49">
        <f t="shared" si="3"/>
        <v>0</v>
      </c>
      <c r="AH28" s="49">
        <f t="shared" si="3"/>
        <v>0</v>
      </c>
      <c r="AI28" s="49">
        <f t="shared" si="3"/>
        <v>0</v>
      </c>
    </row>
    <row r="29" spans="2:38" s="11" customFormat="1" x14ac:dyDescent="0.2">
      <c r="B29" s="12" t="s">
        <v>43</v>
      </c>
      <c r="C29" s="13">
        <v>343.511357929224</v>
      </c>
      <c r="D29" s="13">
        <v>386.65473223508337</v>
      </c>
      <c r="E29" s="13">
        <v>389.56922881807719</v>
      </c>
      <c r="F29" s="13">
        <v>375.12276476592916</v>
      </c>
      <c r="G29" s="13">
        <v>351.13667681539408</v>
      </c>
      <c r="H29" s="13">
        <v>338.63939723066318</v>
      </c>
      <c r="I29" s="13">
        <v>334.94645462490615</v>
      </c>
      <c r="J29" s="13">
        <v>323.04603274759921</v>
      </c>
      <c r="K29" s="13">
        <v>364.90622526682841</v>
      </c>
      <c r="L29" s="13">
        <v>378.51823821549033</v>
      </c>
      <c r="M29" s="20">
        <v>414.91444221657798</v>
      </c>
      <c r="N29" s="13">
        <v>429.91147415904089</v>
      </c>
      <c r="O29" s="13">
        <v>437.09628862636259</v>
      </c>
      <c r="P29" s="14">
        <v>447.05011494534659</v>
      </c>
      <c r="Q29" s="13" t="s">
        <v>30</v>
      </c>
      <c r="R29" s="13" t="s">
        <v>30</v>
      </c>
      <c r="S29" s="21" t="s">
        <v>30</v>
      </c>
      <c r="V29" s="13">
        <v>364.90622526682841</v>
      </c>
      <c r="W29" s="13">
        <v>378.51823821549033</v>
      </c>
      <c r="X29" s="20">
        <v>414.91444221657798</v>
      </c>
      <c r="Y29" s="14">
        <v>429.91147415904084</v>
      </c>
      <c r="Z29" s="13" t="s">
        <v>30</v>
      </c>
      <c r="AA29" s="13" t="s">
        <v>30</v>
      </c>
      <c r="AB29" s="21" t="s">
        <v>30</v>
      </c>
      <c r="AC29" s="13"/>
      <c r="AD29" s="13"/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</row>
    <row r="30" spans="2:38" s="11" customFormat="1" x14ac:dyDescent="0.2">
      <c r="B30" s="12" t="s">
        <v>32</v>
      </c>
      <c r="C30" s="18">
        <v>0.11570220519159101</v>
      </c>
      <c r="D30" s="18">
        <v>8.7249100361495996E-2</v>
      </c>
      <c r="E30" s="18">
        <v>9.6000000000000002E-2</v>
      </c>
      <c r="F30" s="51">
        <v>9.0999999999999998E-2</v>
      </c>
      <c r="G30" s="65">
        <v>8.9681857342404456E-2</v>
      </c>
      <c r="H30" s="65">
        <v>9.7958438231692979E-2</v>
      </c>
      <c r="I30" s="65">
        <v>9.4452456856960909E-2</v>
      </c>
      <c r="J30" s="65">
        <v>9.9057525661629911E-2</v>
      </c>
      <c r="K30" s="65">
        <v>9.9037102735734406E-2</v>
      </c>
      <c r="L30" s="65">
        <v>0.10603668741036301</v>
      </c>
      <c r="M30" s="63">
        <v>0.10437734642666548</v>
      </c>
      <c r="N30" s="18">
        <v>0.11010951849721044</v>
      </c>
      <c r="O30" s="18">
        <v>0.10391943664557532</v>
      </c>
      <c r="P30" s="19">
        <v>9.9670383641946428E-2</v>
      </c>
      <c r="Q30" s="18" t="s">
        <v>30</v>
      </c>
      <c r="R30" s="18" t="s">
        <v>30</v>
      </c>
      <c r="S30" s="21" t="s">
        <v>30</v>
      </c>
      <c r="V30" s="65">
        <v>9.9037102735734406E-2</v>
      </c>
      <c r="W30" s="65">
        <v>0.10603668741036301</v>
      </c>
      <c r="X30" s="63">
        <v>0.10437734642666548</v>
      </c>
      <c r="Y30" s="66">
        <v>0.11010951849721044</v>
      </c>
      <c r="Z30" s="18" t="s">
        <v>30</v>
      </c>
      <c r="AA30" s="18" t="s">
        <v>30</v>
      </c>
      <c r="AB30" s="21" t="s">
        <v>30</v>
      </c>
      <c r="AC30" s="65"/>
      <c r="AD30" s="65"/>
      <c r="AF30" s="49">
        <f t="shared" si="3"/>
        <v>0</v>
      </c>
      <c r="AG30" s="49">
        <f t="shared" si="3"/>
        <v>0</v>
      </c>
      <c r="AH30" s="49">
        <f t="shared" si="3"/>
        <v>0</v>
      </c>
      <c r="AI30" s="49">
        <f t="shared" si="3"/>
        <v>0</v>
      </c>
    </row>
    <row r="31" spans="2:38" s="11" customFormat="1" ht="12.75" thickBot="1" x14ac:dyDescent="0.25">
      <c r="B31" s="24" t="s">
        <v>40</v>
      </c>
      <c r="C31" s="25">
        <v>207.75664026218217</v>
      </c>
      <c r="D31" s="25">
        <v>272.97733172558463</v>
      </c>
      <c r="E31" s="25">
        <v>255.4981496501766</v>
      </c>
      <c r="F31" s="25">
        <v>288.1457176673477</v>
      </c>
      <c r="G31" s="25">
        <v>295.04810533599158</v>
      </c>
      <c r="H31" s="25">
        <v>303.74978067795877</v>
      </c>
      <c r="I31" s="25">
        <v>345.35810561335762</v>
      </c>
      <c r="J31" s="25">
        <v>447.3268648247136</v>
      </c>
      <c r="K31" s="25">
        <v>573.44512918189355</v>
      </c>
      <c r="L31" s="25">
        <v>478.49067555477467</v>
      </c>
      <c r="M31" s="67">
        <v>514.66407510517013</v>
      </c>
      <c r="N31" s="53">
        <v>561.03008011935788</v>
      </c>
      <c r="O31" s="53">
        <v>1064.8219348552786</v>
      </c>
      <c r="P31" s="54">
        <v>1642.7802334921291</v>
      </c>
      <c r="Q31" s="55" t="s">
        <v>30</v>
      </c>
      <c r="R31" s="55" t="s">
        <v>30</v>
      </c>
      <c r="S31" s="28" t="s">
        <v>30</v>
      </c>
      <c r="V31" s="25">
        <v>573.44512918189355</v>
      </c>
      <c r="W31" s="25">
        <v>478.49067555477467</v>
      </c>
      <c r="X31" s="67">
        <v>514.66407510517013</v>
      </c>
      <c r="Y31" s="68">
        <v>561.03008011935799</v>
      </c>
      <c r="Z31" s="55" t="s">
        <v>30</v>
      </c>
      <c r="AA31" s="55" t="s">
        <v>30</v>
      </c>
      <c r="AB31" s="28" t="s">
        <v>30</v>
      </c>
      <c r="AC31" s="57"/>
      <c r="AD31" s="57"/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</row>
    <row r="32" spans="2:38" s="11" customFormat="1" ht="12.75" thickTop="1" x14ac:dyDescent="0.2">
      <c r="B32" s="89"/>
      <c r="C32" s="89"/>
      <c r="D32" s="89"/>
      <c r="E32" s="89"/>
      <c r="F32" s="89"/>
      <c r="G32" s="89"/>
      <c r="H32" s="8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AF32" s="49"/>
      <c r="AG32" s="49"/>
      <c r="AH32" s="49"/>
      <c r="AI32" s="49"/>
    </row>
    <row r="33" spans="2:19" s="11" customFormat="1" x14ac:dyDescent="0.2">
      <c r="B33" s="89" t="s">
        <v>44</v>
      </c>
      <c r="C33" s="89"/>
      <c r="D33" s="89"/>
      <c r="E33" s="89"/>
      <c r="F33" s="45"/>
      <c r="G33" s="45"/>
      <c r="H33" s="45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 s="45" customFormat="1" x14ac:dyDescent="0.2">
      <c r="B34" s="3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9" s="45" customFormat="1" x14ac:dyDescent="0.2">
      <c r="B35" s="3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9" s="45" customFormat="1" x14ac:dyDescent="0.2"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9" s="45" customFormat="1" x14ac:dyDescent="0.2"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9" s="45" customFormat="1" x14ac:dyDescent="0.2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2:19" x14ac:dyDescent="0.2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</row>
    <row r="40" spans="2:19" x14ac:dyDescent="0.2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2" spans="2:19" x14ac:dyDescent="0.2"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2:19" x14ac:dyDescent="0.2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</sheetData>
  <mergeCells count="2">
    <mergeCell ref="B32:H32"/>
    <mergeCell ref="B33:E33"/>
  </mergeCells>
  <hyperlinks>
    <hyperlink ref="B2" location="Index!A1" display="index page" xr:uid="{845D6394-D2A1-4823-A010-4F8BB4CBDBE2}"/>
  </hyperlink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55CF-9978-4676-8707-86AE061676F7}">
  <sheetPr>
    <pageSetUpPr fitToPage="1"/>
  </sheetPr>
  <dimension ref="B1:AK40"/>
  <sheetViews>
    <sheetView showGridLines="0" view="pageBreakPreview" zoomScale="85" zoomScaleNormal="90" zoomScaleSheetLayoutView="85" workbookViewId="0">
      <pane xSplit="2" ySplit="4" topLeftCell="H5" activePane="bottomRight" state="frozen"/>
      <selection sqref="A1:T35"/>
      <selection pane="topRight" sqref="A1:T35"/>
      <selection pane="bottomLeft" sqref="A1:T35"/>
      <selection pane="bottomRight" sqref="A1:T35"/>
    </sheetView>
  </sheetViews>
  <sheetFormatPr defaultColWidth="8.85546875" defaultRowHeight="12" x14ac:dyDescent="0.2"/>
  <cols>
    <col min="1" max="1" width="1.7109375" style="41" customWidth="1"/>
    <col min="2" max="2" width="64.7109375" style="41" customWidth="1"/>
    <col min="3" max="19" width="10.5703125" style="41" customWidth="1"/>
    <col min="20" max="21" width="8.85546875" style="41"/>
    <col min="22" max="30" width="9.140625" style="41" customWidth="1"/>
    <col min="31" max="16384" width="8.85546875" style="41"/>
  </cols>
  <sheetData>
    <row r="1" spans="2:37" s="1" customFormat="1" x14ac:dyDescent="0.2">
      <c r="B1" s="2" t="s">
        <v>45</v>
      </c>
    </row>
    <row r="2" spans="2:37" s="1" customFormat="1" x14ac:dyDescent="0.2">
      <c r="B2" s="3" t="s">
        <v>1</v>
      </c>
    </row>
    <row r="3" spans="2:37" s="1" customFormat="1" ht="12.75" thickBot="1" x14ac:dyDescent="0.25">
      <c r="B3" s="4" t="s">
        <v>2</v>
      </c>
    </row>
    <row r="4" spans="2:37" s="46" customFormat="1" ht="13.5" thickTop="1" thickBot="1" x14ac:dyDescent="0.25"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8" t="s">
        <v>18</v>
      </c>
      <c r="R4" s="8" t="s">
        <v>19</v>
      </c>
      <c r="S4" s="9" t="s">
        <v>20</v>
      </c>
      <c r="V4" s="8" t="s">
        <v>12</v>
      </c>
      <c r="W4" s="8" t="s">
        <v>13</v>
      </c>
      <c r="X4" s="8" t="s">
        <v>14</v>
      </c>
      <c r="Y4" s="9" t="s">
        <v>15</v>
      </c>
      <c r="Z4" s="8" t="s">
        <v>18</v>
      </c>
      <c r="AA4" s="8" t="s">
        <v>19</v>
      </c>
      <c r="AB4" s="9" t="s">
        <v>20</v>
      </c>
      <c r="AC4" s="47"/>
      <c r="AD4" s="1"/>
      <c r="AE4" s="9" t="s">
        <v>12</v>
      </c>
      <c r="AF4" s="9" t="s">
        <v>13</v>
      </c>
      <c r="AG4" s="8" t="s">
        <v>14</v>
      </c>
      <c r="AH4" s="9" t="s">
        <v>15</v>
      </c>
      <c r="AI4" s="8" t="s">
        <v>18</v>
      </c>
      <c r="AJ4" s="8" t="s">
        <v>19</v>
      </c>
      <c r="AK4" s="9" t="s">
        <v>20</v>
      </c>
    </row>
    <row r="5" spans="2:37" s="11" customFormat="1" x14ac:dyDescent="0.2">
      <c r="B5" s="12" t="s">
        <v>21</v>
      </c>
      <c r="C5" s="13">
        <v>146.802962034845</v>
      </c>
      <c r="D5" s="13">
        <v>151.21759936961101</v>
      </c>
      <c r="E5" s="13">
        <v>153.618157214409</v>
      </c>
      <c r="F5" s="13">
        <v>152.59041606</v>
      </c>
      <c r="G5" s="13">
        <v>154.85549299000002</v>
      </c>
      <c r="H5" s="13">
        <v>157.23493688999997</v>
      </c>
      <c r="I5" s="13">
        <v>156.50231381</v>
      </c>
      <c r="J5" s="13">
        <v>152.12065551999999</v>
      </c>
      <c r="K5" s="13">
        <v>150.99637142</v>
      </c>
      <c r="L5" s="13">
        <v>147.82866681000002</v>
      </c>
      <c r="M5" s="13">
        <v>144.16387899</v>
      </c>
      <c r="N5" s="13">
        <v>131.40138124999999</v>
      </c>
      <c r="O5" s="13">
        <v>129.13657110999998</v>
      </c>
      <c r="P5" s="77">
        <v>130.65486851000003</v>
      </c>
      <c r="Q5" s="13">
        <v>604</v>
      </c>
      <c r="R5" s="13">
        <v>620.71339921000003</v>
      </c>
      <c r="S5" s="14">
        <v>574.39029847000006</v>
      </c>
      <c r="T5" s="15"/>
      <c r="V5" s="13">
        <v>150.99637142</v>
      </c>
      <c r="W5" s="13">
        <v>147.82866679999998</v>
      </c>
      <c r="X5" s="13">
        <v>144.16387900000001</v>
      </c>
      <c r="Y5" s="77">
        <v>131.40138125999999</v>
      </c>
      <c r="Z5" s="13">
        <v>604</v>
      </c>
      <c r="AA5" s="13">
        <v>620.71339922999994</v>
      </c>
      <c r="AB5" s="14">
        <v>574.39029847999996</v>
      </c>
      <c r="AC5" s="13"/>
      <c r="AD5" s="1"/>
      <c r="AE5" s="78">
        <f t="shared" ref="AE5:AH16" si="0">V5-K5</f>
        <v>0</v>
      </c>
      <c r="AF5" s="78">
        <f t="shared" si="0"/>
        <v>-1.0000036354540498E-8</v>
      </c>
      <c r="AG5" s="78">
        <f t="shared" si="0"/>
        <v>1.0000007932831068E-8</v>
      </c>
      <c r="AH5" s="78">
        <f t="shared" si="0"/>
        <v>1.0000007932831068E-8</v>
      </c>
      <c r="AI5" s="78">
        <f t="shared" ref="AI5:AK12" si="1">Z5-Q5</f>
        <v>0</v>
      </c>
      <c r="AJ5" s="78">
        <f t="shared" si="1"/>
        <v>1.9999902178824414E-8</v>
      </c>
      <c r="AK5" s="78">
        <f t="shared" si="1"/>
        <v>9.999894245993346E-9</v>
      </c>
    </row>
    <row r="6" spans="2:37" s="11" customFormat="1" x14ac:dyDescent="0.2">
      <c r="B6" s="17" t="s">
        <v>22</v>
      </c>
      <c r="C6" s="13">
        <v>144.771650177385</v>
      </c>
      <c r="D6" s="13">
        <v>149.172444282713</v>
      </c>
      <c r="E6" s="13">
        <v>151.23629429510601</v>
      </c>
      <c r="F6" s="13">
        <v>150.51033227000002</v>
      </c>
      <c r="G6" s="13">
        <v>152.83819389999996</v>
      </c>
      <c r="H6" s="13">
        <v>152.40113505000002</v>
      </c>
      <c r="I6" s="13">
        <v>153.21112685999998</v>
      </c>
      <c r="J6" s="13">
        <v>147.20932785999997</v>
      </c>
      <c r="K6" s="13">
        <v>147.05674119999998</v>
      </c>
      <c r="L6" s="13">
        <v>143.91840019</v>
      </c>
      <c r="M6" s="13">
        <v>139.61217794000001</v>
      </c>
      <c r="N6" s="13">
        <v>126.54539730000002</v>
      </c>
      <c r="O6" s="13">
        <v>125.06745449</v>
      </c>
      <c r="P6" s="14">
        <v>124.99133421000002</v>
      </c>
      <c r="Q6" s="13">
        <v>596</v>
      </c>
      <c r="R6" s="13">
        <v>605.65978366999991</v>
      </c>
      <c r="S6" s="14">
        <v>557.13271663</v>
      </c>
      <c r="T6" s="15"/>
      <c r="V6" s="13">
        <v>147.05674119999998</v>
      </c>
      <c r="W6" s="13">
        <v>143.91840017999996</v>
      </c>
      <c r="X6" s="13">
        <v>139.61217794000001</v>
      </c>
      <c r="Y6" s="14">
        <v>126.54539731</v>
      </c>
      <c r="Z6" s="13">
        <v>596</v>
      </c>
      <c r="AA6" s="13">
        <v>605.65978369000004</v>
      </c>
      <c r="AB6" s="14">
        <v>557.13271663</v>
      </c>
      <c r="AC6" s="13"/>
      <c r="AD6" s="1"/>
      <c r="AE6" s="78">
        <f t="shared" si="0"/>
        <v>0</v>
      </c>
      <c r="AF6" s="78">
        <f t="shared" si="0"/>
        <v>-1.0000036354540498E-8</v>
      </c>
      <c r="AG6" s="78">
        <f t="shared" si="0"/>
        <v>0</v>
      </c>
      <c r="AH6" s="78">
        <f t="shared" si="0"/>
        <v>9.9999795111216372E-9</v>
      </c>
      <c r="AI6" s="78">
        <f t="shared" si="1"/>
        <v>0</v>
      </c>
      <c r="AJ6" s="78">
        <f t="shared" si="1"/>
        <v>2.0000129552499857E-8</v>
      </c>
      <c r="AK6" s="78">
        <f t="shared" si="1"/>
        <v>0</v>
      </c>
    </row>
    <row r="7" spans="2:37" s="11" customFormat="1" x14ac:dyDescent="0.2">
      <c r="B7" s="12" t="s">
        <v>23</v>
      </c>
      <c r="C7" s="13">
        <v>59.539186684343704</v>
      </c>
      <c r="D7" s="13">
        <v>63.377849186265202</v>
      </c>
      <c r="E7" s="13">
        <v>68.651864367443096</v>
      </c>
      <c r="F7" s="13">
        <v>50.63795841000001</v>
      </c>
      <c r="G7" s="13">
        <v>70.08496744</v>
      </c>
      <c r="H7" s="13">
        <v>68.735095640000011</v>
      </c>
      <c r="I7" s="13">
        <v>73.040884340000005</v>
      </c>
      <c r="J7" s="13">
        <v>55.445644949999981</v>
      </c>
      <c r="K7" s="13">
        <v>69.380984599999991</v>
      </c>
      <c r="L7" s="13">
        <v>60.703684899999992</v>
      </c>
      <c r="M7" s="13">
        <v>55.677099489999982</v>
      </c>
      <c r="N7" s="13">
        <v>47.386388740000008</v>
      </c>
      <c r="O7" s="13">
        <v>46.575369330000008</v>
      </c>
      <c r="P7" s="14">
        <v>44.901276230000015</v>
      </c>
      <c r="Q7" s="13">
        <v>242</v>
      </c>
      <c r="R7" s="13">
        <v>267.30659236999998</v>
      </c>
      <c r="S7" s="14">
        <v>233.14815772999998</v>
      </c>
      <c r="T7" s="15"/>
      <c r="V7" s="13">
        <v>69.380984589999983</v>
      </c>
      <c r="W7" s="13">
        <v>60.703684879999983</v>
      </c>
      <c r="X7" s="13">
        <v>55.677099489999989</v>
      </c>
      <c r="Y7" s="14">
        <v>47.386388740000008</v>
      </c>
      <c r="Z7" s="13">
        <v>242</v>
      </c>
      <c r="AA7" s="13">
        <v>267.30659241000001</v>
      </c>
      <c r="AB7" s="14">
        <v>233.14815769999996</v>
      </c>
      <c r="AC7" s="13"/>
      <c r="AD7" s="1"/>
      <c r="AE7" s="78">
        <f t="shared" si="0"/>
        <v>-1.0000007932831068E-8</v>
      </c>
      <c r="AF7" s="78">
        <f t="shared" si="0"/>
        <v>-2.0000008760234778E-8</v>
      </c>
      <c r="AG7" s="78">
        <f t="shared" si="0"/>
        <v>0</v>
      </c>
      <c r="AH7" s="78">
        <f t="shared" si="0"/>
        <v>0</v>
      </c>
      <c r="AI7" s="78">
        <f t="shared" si="1"/>
        <v>0</v>
      </c>
      <c r="AJ7" s="78">
        <f t="shared" si="1"/>
        <v>4.000003173132427E-8</v>
      </c>
      <c r="AK7" s="78">
        <f t="shared" si="1"/>
        <v>-3.0000023798493203E-8</v>
      </c>
    </row>
    <row r="8" spans="2:37" s="11" customFormat="1" x14ac:dyDescent="0.2">
      <c r="B8" s="12" t="s">
        <v>24</v>
      </c>
      <c r="C8" s="18">
        <v>0.40556948937816584</v>
      </c>
      <c r="D8" s="18">
        <v>0.41911673396319415</v>
      </c>
      <c r="E8" s="18">
        <v>0.44689742496238505</v>
      </c>
      <c r="F8" s="18">
        <v>0.33185543179912874</v>
      </c>
      <c r="G8" s="18">
        <v>0.45258302490132413</v>
      </c>
      <c r="H8" s="18">
        <v>0.43714900135767165</v>
      </c>
      <c r="I8" s="18">
        <v>0.46670801575927195</v>
      </c>
      <c r="J8" s="18">
        <v>0.36448465700116767</v>
      </c>
      <c r="K8" s="18">
        <v>0.45948776084833942</v>
      </c>
      <c r="L8" s="18">
        <v>0.41063540793492181</v>
      </c>
      <c r="M8" s="18">
        <v>0.38620700192079355</v>
      </c>
      <c r="N8" s="18">
        <v>0.36062321635603062</v>
      </c>
      <c r="O8" s="18">
        <v>0.36066753925444239</v>
      </c>
      <c r="P8" s="19">
        <v>0.34366324609299481</v>
      </c>
      <c r="Q8" s="18">
        <v>0.40100000000000002</v>
      </c>
      <c r="R8" s="18">
        <v>0.43064414705757736</v>
      </c>
      <c r="S8" s="19">
        <v>0.40590545897281921</v>
      </c>
      <c r="V8" s="18">
        <v>0.45948776078211256</v>
      </c>
      <c r="W8" s="18">
        <v>0.41063540782740787</v>
      </c>
      <c r="X8" s="18">
        <v>0.38620700189400414</v>
      </c>
      <c r="Y8" s="19">
        <v>0.36062321632858618</v>
      </c>
      <c r="Z8" s="18">
        <v>0.40100000000000002</v>
      </c>
      <c r="AA8" s="18">
        <v>0.43064414710814369</v>
      </c>
      <c r="AB8" s="19">
        <v>0.4059054589135232</v>
      </c>
      <c r="AC8" s="18"/>
      <c r="AD8" s="1"/>
      <c r="AE8" s="78">
        <f t="shared" si="0"/>
        <v>-6.6226857331486144E-11</v>
      </c>
      <c r="AF8" s="78">
        <f t="shared" si="0"/>
        <v>-1.0751394219354893E-10</v>
      </c>
      <c r="AG8" s="78">
        <f t="shared" si="0"/>
        <v>-2.6789404028448871E-11</v>
      </c>
      <c r="AH8" s="78">
        <f t="shared" si="0"/>
        <v>-2.7444435612977713E-11</v>
      </c>
      <c r="AI8" s="78">
        <f t="shared" si="1"/>
        <v>0</v>
      </c>
      <c r="AJ8" s="78">
        <f t="shared" si="1"/>
        <v>5.0566328901879842E-11</v>
      </c>
      <c r="AK8" s="78">
        <f t="shared" si="1"/>
        <v>-5.9296012544507448E-11</v>
      </c>
    </row>
    <row r="9" spans="2:37" s="11" customFormat="1" x14ac:dyDescent="0.2">
      <c r="B9" s="12" t="s">
        <v>25</v>
      </c>
      <c r="C9" s="13">
        <v>11.971291393522462</v>
      </c>
      <c r="D9" s="13">
        <v>32.01863461315218</v>
      </c>
      <c r="E9" s="13">
        <v>48.585378523315335</v>
      </c>
      <c r="F9" s="13">
        <v>41.552796273699997</v>
      </c>
      <c r="G9" s="13">
        <v>17.132459091409331</v>
      </c>
      <c r="H9" s="13">
        <v>32.767456242751898</v>
      </c>
      <c r="I9" s="13">
        <v>22.001224616289662</v>
      </c>
      <c r="J9" s="13">
        <v>64.842856101239562</v>
      </c>
      <c r="K9" s="13">
        <v>9.6068207920061255</v>
      </c>
      <c r="L9" s="13">
        <v>17.594241600896016</v>
      </c>
      <c r="M9" s="13">
        <v>27.988961744396988</v>
      </c>
      <c r="N9" s="13">
        <v>45.51824888724515</v>
      </c>
      <c r="O9" s="13">
        <v>384.97621625229448</v>
      </c>
      <c r="P9" s="14">
        <v>20.76302419711504</v>
      </c>
      <c r="Q9" s="13">
        <v>134</v>
      </c>
      <c r="R9" s="13">
        <v>136.74399605169046</v>
      </c>
      <c r="S9" s="14">
        <v>100.70827302454428</v>
      </c>
      <c r="T9" s="15"/>
      <c r="V9" s="13">
        <v>9.6068207920061273</v>
      </c>
      <c r="W9" s="13">
        <v>17.594241600896016</v>
      </c>
      <c r="X9" s="13">
        <v>27.988961744396985</v>
      </c>
      <c r="Y9" s="14">
        <v>45.51824888724515</v>
      </c>
      <c r="Z9" s="13">
        <v>134</v>
      </c>
      <c r="AA9" s="13">
        <v>136.74399605169046</v>
      </c>
      <c r="AB9" s="14">
        <v>100.70827302454428</v>
      </c>
      <c r="AC9" s="13"/>
      <c r="AD9" s="1"/>
      <c r="AE9" s="78">
        <f t="shared" si="0"/>
        <v>0</v>
      </c>
      <c r="AF9" s="78">
        <f t="shared" si="0"/>
        <v>0</v>
      </c>
      <c r="AG9" s="78">
        <f t="shared" si="0"/>
        <v>0</v>
      </c>
      <c r="AH9" s="78">
        <f t="shared" si="0"/>
        <v>0</v>
      </c>
      <c r="AI9" s="78">
        <f t="shared" si="1"/>
        <v>0</v>
      </c>
      <c r="AJ9" s="78">
        <f t="shared" si="1"/>
        <v>0</v>
      </c>
      <c r="AK9" s="78">
        <f t="shared" si="1"/>
        <v>0</v>
      </c>
    </row>
    <row r="10" spans="2:37" s="11" customFormat="1" x14ac:dyDescent="0.2">
      <c r="B10" s="12" t="s">
        <v>26</v>
      </c>
      <c r="C10" s="13">
        <v>11.971291393522462</v>
      </c>
      <c r="D10" s="13">
        <v>32.01863461315218</v>
      </c>
      <c r="E10" s="13">
        <v>48.585378523315335</v>
      </c>
      <c r="F10" s="13">
        <v>41.552796273699997</v>
      </c>
      <c r="G10" s="13">
        <v>17.132459091409331</v>
      </c>
      <c r="H10" s="13">
        <v>32.767456242751898</v>
      </c>
      <c r="I10" s="13">
        <v>22.001224616289662</v>
      </c>
      <c r="J10" s="13">
        <v>64.842856101239562</v>
      </c>
      <c r="K10" s="13">
        <v>9.6068207920061255</v>
      </c>
      <c r="L10" s="13">
        <v>17.594241600896016</v>
      </c>
      <c r="M10" s="13">
        <v>27.988961744396988</v>
      </c>
      <c r="N10" s="13">
        <v>45.51824888724515</v>
      </c>
      <c r="O10" s="13">
        <v>55.132012185224681</v>
      </c>
      <c r="P10" s="14">
        <v>20.76302419711504</v>
      </c>
      <c r="Q10" s="13">
        <v>134</v>
      </c>
      <c r="R10" s="13">
        <v>136.74399605169046</v>
      </c>
      <c r="S10" s="14">
        <v>100.70827302454428</v>
      </c>
      <c r="T10" s="15"/>
      <c r="V10" s="13">
        <v>9.6068207920061273</v>
      </c>
      <c r="W10" s="13">
        <v>17.594241600896016</v>
      </c>
      <c r="X10" s="13">
        <v>27.988961744396985</v>
      </c>
      <c r="Y10" s="14">
        <v>45.51824888724515</v>
      </c>
      <c r="Z10" s="13">
        <v>134</v>
      </c>
      <c r="AA10" s="13">
        <v>136.74399605169046</v>
      </c>
      <c r="AB10" s="14">
        <v>100.70827302454428</v>
      </c>
      <c r="AC10" s="13"/>
      <c r="AD10" s="1"/>
      <c r="AE10" s="78">
        <f t="shared" si="0"/>
        <v>0</v>
      </c>
      <c r="AF10" s="78">
        <f t="shared" si="0"/>
        <v>0</v>
      </c>
      <c r="AG10" s="78">
        <f t="shared" si="0"/>
        <v>0</v>
      </c>
      <c r="AH10" s="78">
        <f t="shared" si="0"/>
        <v>0</v>
      </c>
      <c r="AI10" s="78">
        <f t="shared" si="1"/>
        <v>0</v>
      </c>
      <c r="AJ10" s="78">
        <f t="shared" si="1"/>
        <v>0</v>
      </c>
      <c r="AK10" s="78">
        <f t="shared" si="1"/>
        <v>0</v>
      </c>
    </row>
    <row r="11" spans="2:37" s="11" customFormat="1" x14ac:dyDescent="0.2">
      <c r="B11" s="12" t="s">
        <v>27</v>
      </c>
      <c r="C11" s="20">
        <v>8.5815280096283413</v>
      </c>
      <c r="D11" s="20">
        <v>9.3396983526703092</v>
      </c>
      <c r="E11" s="20">
        <v>11.4839181092683</v>
      </c>
      <c r="F11" s="20">
        <v>12.22214365</v>
      </c>
      <c r="G11" s="20">
        <v>13.607151179999999</v>
      </c>
      <c r="H11" s="20">
        <v>14.859615160000001</v>
      </c>
      <c r="I11" s="20">
        <v>16.56886952</v>
      </c>
      <c r="J11" s="20">
        <v>17.543041469999999</v>
      </c>
      <c r="K11" s="20">
        <v>19.208284260000006</v>
      </c>
      <c r="L11" s="20">
        <v>19.034439020000001</v>
      </c>
      <c r="M11" s="20">
        <v>20.473113359999999</v>
      </c>
      <c r="N11" s="20">
        <v>19.202005109999998</v>
      </c>
      <c r="O11" s="20">
        <v>19.847887119999999</v>
      </c>
      <c r="P11" s="21">
        <v>21.027017530000002</v>
      </c>
      <c r="Q11" s="13">
        <v>41.6</v>
      </c>
      <c r="R11" s="13">
        <v>62.578677329999998</v>
      </c>
      <c r="S11" s="14">
        <v>77.917841750000008</v>
      </c>
      <c r="T11" s="15"/>
      <c r="V11" s="20">
        <v>19.208284260000006</v>
      </c>
      <c r="W11" s="20">
        <v>19.034439020000001</v>
      </c>
      <c r="X11" s="20">
        <v>20.473113359999999</v>
      </c>
      <c r="Y11" s="21">
        <v>19.202005109999998</v>
      </c>
      <c r="Z11" s="13">
        <v>41.6</v>
      </c>
      <c r="AA11" s="13">
        <v>62.578677329999998</v>
      </c>
      <c r="AB11" s="14">
        <v>77.917841750000008</v>
      </c>
      <c r="AC11" s="20"/>
      <c r="AD11" s="1"/>
      <c r="AE11" s="78">
        <f t="shared" si="0"/>
        <v>0</v>
      </c>
      <c r="AF11" s="78">
        <f t="shared" si="0"/>
        <v>0</v>
      </c>
      <c r="AG11" s="78">
        <f t="shared" si="0"/>
        <v>0</v>
      </c>
      <c r="AH11" s="78">
        <f t="shared" si="0"/>
        <v>0</v>
      </c>
      <c r="AI11" s="78">
        <f t="shared" si="1"/>
        <v>0</v>
      </c>
      <c r="AJ11" s="78">
        <f t="shared" si="1"/>
        <v>0</v>
      </c>
      <c r="AK11" s="78">
        <f t="shared" si="1"/>
        <v>0</v>
      </c>
    </row>
    <row r="12" spans="2:37" s="11" customFormat="1" x14ac:dyDescent="0.2">
      <c r="B12" s="12" t="s">
        <v>28</v>
      </c>
      <c r="C12" s="20">
        <v>31.805057000000001</v>
      </c>
      <c r="D12" s="20">
        <v>32.049366999999997</v>
      </c>
      <c r="E12" s="20">
        <v>32.317163999999998</v>
      </c>
      <c r="F12" s="20">
        <v>32.294046999999999</v>
      </c>
      <c r="G12" s="20">
        <v>31.575209999999998</v>
      </c>
      <c r="H12" s="20">
        <v>31.145432</v>
      </c>
      <c r="I12" s="20">
        <v>28.960978000000001</v>
      </c>
      <c r="J12" s="20">
        <v>30.376759</v>
      </c>
      <c r="K12" s="20">
        <v>30.501653999999998</v>
      </c>
      <c r="L12" s="20">
        <v>30.686364999999999</v>
      </c>
      <c r="M12" s="20">
        <v>31.399246000000002</v>
      </c>
      <c r="N12" s="20">
        <v>31.345283999999999</v>
      </c>
      <c r="O12" s="20">
        <v>32.195967000000003</v>
      </c>
      <c r="P12" s="21">
        <v>31.958010000000002</v>
      </c>
      <c r="Q12" s="20">
        <v>32.299999999999997</v>
      </c>
      <c r="R12" s="20">
        <v>30.376759</v>
      </c>
      <c r="S12" s="21">
        <v>31.345283999999999</v>
      </c>
      <c r="V12" s="20">
        <v>30.501653999999998</v>
      </c>
      <c r="W12" s="20">
        <v>30.686364999999999</v>
      </c>
      <c r="X12" s="20">
        <v>31.399246000000002</v>
      </c>
      <c r="Y12" s="21">
        <v>31.345283999999999</v>
      </c>
      <c r="Z12" s="20">
        <v>32.299999999999997</v>
      </c>
      <c r="AA12" s="20">
        <v>30.376759</v>
      </c>
      <c r="AB12" s="21">
        <v>31.345283999999999</v>
      </c>
      <c r="AC12" s="20"/>
      <c r="AD12" s="1"/>
      <c r="AE12" s="78">
        <f t="shared" si="0"/>
        <v>0</v>
      </c>
      <c r="AF12" s="78">
        <f t="shared" si="0"/>
        <v>0</v>
      </c>
      <c r="AG12" s="78">
        <f t="shared" si="0"/>
        <v>0</v>
      </c>
      <c r="AH12" s="78">
        <f t="shared" si="0"/>
        <v>0</v>
      </c>
      <c r="AI12" s="78">
        <f t="shared" si="1"/>
        <v>0</v>
      </c>
      <c r="AJ12" s="78">
        <f t="shared" si="1"/>
        <v>0</v>
      </c>
      <c r="AK12" s="78">
        <f t="shared" si="1"/>
        <v>0</v>
      </c>
    </row>
    <row r="13" spans="2:37" s="11" customFormat="1" x14ac:dyDescent="0.2">
      <c r="B13" s="12" t="s">
        <v>29</v>
      </c>
      <c r="C13" s="20">
        <v>1.5337220884759346</v>
      </c>
      <c r="D13" s="20">
        <v>1.5483640372356966</v>
      </c>
      <c r="E13" s="20">
        <v>1.5536833296173753</v>
      </c>
      <c r="F13" s="20">
        <v>1.5494097323141032</v>
      </c>
      <c r="G13" s="20">
        <v>1.5917361371528089</v>
      </c>
      <c r="H13" s="20">
        <v>1.6143096236164165</v>
      </c>
      <c r="I13" s="20">
        <v>1.6953354024415475</v>
      </c>
      <c r="J13" s="20">
        <v>1.6486284188199942</v>
      </c>
      <c r="K13" s="20">
        <v>1.6071560044335145</v>
      </c>
      <c r="L13" s="20">
        <v>1.5656905785210444</v>
      </c>
      <c r="M13" s="20">
        <v>1.4961342056105937</v>
      </c>
      <c r="N13" s="20">
        <v>1.3420745025369809</v>
      </c>
      <c r="O13" s="20">
        <v>1.3099075667658269</v>
      </c>
      <c r="P13" s="21">
        <v>1.2970491290560731</v>
      </c>
      <c r="Q13" s="20" t="s">
        <v>30</v>
      </c>
      <c r="R13" s="20" t="s">
        <v>30</v>
      </c>
      <c r="S13" s="21" t="s">
        <v>30</v>
      </c>
      <c r="V13" s="20">
        <v>1.6071560044335145</v>
      </c>
      <c r="W13" s="20">
        <v>1.5656905784120907</v>
      </c>
      <c r="X13" s="20">
        <v>1.4961342056105937</v>
      </c>
      <c r="Y13" s="21">
        <v>1.3420745026432319</v>
      </c>
      <c r="Z13" s="20" t="s">
        <v>30</v>
      </c>
      <c r="AA13" s="20" t="s">
        <v>30</v>
      </c>
      <c r="AB13" s="21" t="s">
        <v>30</v>
      </c>
      <c r="AC13" s="20"/>
      <c r="AD13" s="1"/>
      <c r="AE13" s="78">
        <f t="shared" si="0"/>
        <v>0</v>
      </c>
      <c r="AF13" s="78">
        <f t="shared" si="0"/>
        <v>-1.0895373492303406E-10</v>
      </c>
      <c r="AG13" s="78">
        <f t="shared" si="0"/>
        <v>0</v>
      </c>
      <c r="AH13" s="78">
        <f t="shared" si="0"/>
        <v>1.0625100799188658E-10</v>
      </c>
      <c r="AI13" s="78"/>
      <c r="AJ13" s="78"/>
      <c r="AK13" s="78"/>
    </row>
    <row r="14" spans="2:37" s="11" customFormat="1" x14ac:dyDescent="0.2">
      <c r="B14" s="12" t="s">
        <v>31</v>
      </c>
      <c r="C14" s="20">
        <v>295.1543358334593</v>
      </c>
      <c r="D14" s="20">
        <v>300.48990571364118</v>
      </c>
      <c r="E14" s="20">
        <v>308.70836981034267</v>
      </c>
      <c r="F14" s="20">
        <v>305.17681534380569</v>
      </c>
      <c r="G14" s="20">
        <v>311.42087196442566</v>
      </c>
      <c r="H14" s="20">
        <v>315.70837220781146</v>
      </c>
      <c r="I14" s="20">
        <v>321.87056442510323</v>
      </c>
      <c r="J14" s="20">
        <v>321.7009451825067</v>
      </c>
      <c r="K14" s="20">
        <v>305.44949446995429</v>
      </c>
      <c r="L14" s="20">
        <v>285.38690811744925</v>
      </c>
      <c r="M14" s="20">
        <v>280.14074533491072</v>
      </c>
      <c r="N14" s="20">
        <v>274.27423137411341</v>
      </c>
      <c r="O14" s="20">
        <v>271.56999877953302</v>
      </c>
      <c r="P14" s="21">
        <v>270.04826637824806</v>
      </c>
      <c r="Q14" s="13" t="s">
        <v>30</v>
      </c>
      <c r="R14" s="13" t="s">
        <v>30</v>
      </c>
      <c r="S14" s="14" t="s">
        <v>30</v>
      </c>
      <c r="V14" s="20">
        <v>305.44949446995423</v>
      </c>
      <c r="W14" s="20">
        <v>285.38690811744925</v>
      </c>
      <c r="X14" s="20">
        <v>280.14074533491072</v>
      </c>
      <c r="Y14" s="21">
        <v>274.27423137411336</v>
      </c>
      <c r="Z14" s="13" t="s">
        <v>30</v>
      </c>
      <c r="AA14" s="13" t="s">
        <v>30</v>
      </c>
      <c r="AB14" s="14" t="s">
        <v>30</v>
      </c>
      <c r="AC14" s="20"/>
      <c r="AD14" s="1"/>
      <c r="AE14" s="78">
        <f t="shared" si="0"/>
        <v>0</v>
      </c>
      <c r="AF14" s="78">
        <f t="shared" si="0"/>
        <v>0</v>
      </c>
      <c r="AG14" s="78">
        <f t="shared" si="0"/>
        <v>0</v>
      </c>
      <c r="AH14" s="78">
        <f t="shared" si="0"/>
        <v>0</v>
      </c>
      <c r="AI14" s="78"/>
      <c r="AJ14" s="78"/>
      <c r="AK14" s="78"/>
    </row>
    <row r="15" spans="2:37" s="11" customFormat="1" x14ac:dyDescent="0.2">
      <c r="B15" s="12" t="s">
        <v>32</v>
      </c>
      <c r="C15" s="18">
        <v>4.5436584846167416E-2</v>
      </c>
      <c r="D15" s="18">
        <v>5.7241546803397679E-2</v>
      </c>
      <c r="E15" s="18">
        <v>5.7491244945296179E-2</v>
      </c>
      <c r="F15" s="51">
        <v>6.4000000000000001E-2</v>
      </c>
      <c r="G15" s="18">
        <v>4.4686663569610652E-2</v>
      </c>
      <c r="H15" s="18">
        <v>4.6600926055571944E-2</v>
      </c>
      <c r="I15" s="18">
        <v>0.13883570820483207</v>
      </c>
      <c r="J15" s="18">
        <v>4.61503949838869E-2</v>
      </c>
      <c r="K15" s="18">
        <v>5.4688777777436477E-2</v>
      </c>
      <c r="L15" s="18">
        <v>5.3846914050281643E-2</v>
      </c>
      <c r="M15" s="18">
        <v>5.9214364500657007E-2</v>
      </c>
      <c r="N15" s="18">
        <v>6.8937387848789375E-2</v>
      </c>
      <c r="O15" s="18">
        <v>6.0229188751729175E-2</v>
      </c>
      <c r="P15" s="19">
        <v>6.7060846438249652E-2</v>
      </c>
      <c r="Q15" s="18" t="s">
        <v>30</v>
      </c>
      <c r="R15" s="18" t="s">
        <v>30</v>
      </c>
      <c r="S15" s="19" t="s">
        <v>30</v>
      </c>
      <c r="V15" s="18">
        <v>5.4688777777436477E-2</v>
      </c>
      <c r="W15" s="18">
        <v>5.3846914050281643E-2</v>
      </c>
      <c r="X15" s="18">
        <v>5.9214364500657007E-2</v>
      </c>
      <c r="Y15" s="19">
        <v>6.8937387848789375E-2</v>
      </c>
      <c r="Z15" s="18" t="s">
        <v>30</v>
      </c>
      <c r="AA15" s="18" t="s">
        <v>30</v>
      </c>
      <c r="AB15" s="19" t="s">
        <v>30</v>
      </c>
      <c r="AC15" s="18"/>
      <c r="AD15" s="1"/>
      <c r="AE15" s="78">
        <f t="shared" si="0"/>
        <v>0</v>
      </c>
      <c r="AF15" s="78">
        <f t="shared" si="0"/>
        <v>0</v>
      </c>
      <c r="AG15" s="78">
        <f t="shared" si="0"/>
        <v>0</v>
      </c>
      <c r="AH15" s="78">
        <f t="shared" si="0"/>
        <v>0</v>
      </c>
      <c r="AI15" s="78"/>
      <c r="AJ15" s="78"/>
      <c r="AK15" s="78"/>
    </row>
    <row r="16" spans="2:37" s="11" customFormat="1" ht="12.75" thickBot="1" x14ac:dyDescent="0.25">
      <c r="B16" s="52" t="s">
        <v>33</v>
      </c>
      <c r="C16" s="79">
        <v>65.562255023167538</v>
      </c>
      <c r="D16" s="79">
        <v>60.087518029524865</v>
      </c>
      <c r="E16" s="79">
        <v>104.22636515204771</v>
      </c>
      <c r="F16" s="80">
        <v>133.97558724791355</v>
      </c>
      <c r="G16" s="80">
        <v>157.47368514263323</v>
      </c>
      <c r="H16" s="80">
        <v>167.35045010517982</v>
      </c>
      <c r="I16" s="80">
        <v>253.64714955903437</v>
      </c>
      <c r="J16" s="80">
        <v>391.16995548973529</v>
      </c>
      <c r="K16" s="80">
        <v>304.23862730885816</v>
      </c>
      <c r="L16" s="80">
        <v>363.56865053877249</v>
      </c>
      <c r="M16" s="80">
        <v>523.49309230052347</v>
      </c>
      <c r="N16" s="80">
        <v>579.82649267053887</v>
      </c>
      <c r="O16" s="80">
        <v>600.3767648360398</v>
      </c>
      <c r="P16" s="81">
        <v>683.54330855893966</v>
      </c>
      <c r="Q16" s="55" t="s">
        <v>30</v>
      </c>
      <c r="R16" s="55" t="s">
        <v>30</v>
      </c>
      <c r="S16" s="56" t="s">
        <v>30</v>
      </c>
      <c r="V16" s="80">
        <v>304.23862730885816</v>
      </c>
      <c r="W16" s="80">
        <v>363.56865053877249</v>
      </c>
      <c r="X16" s="80">
        <v>523.49309230052347</v>
      </c>
      <c r="Y16" s="81">
        <v>579.82649267053887</v>
      </c>
      <c r="Z16" s="55" t="s">
        <v>30</v>
      </c>
      <c r="AA16" s="55" t="s">
        <v>30</v>
      </c>
      <c r="AB16" s="56" t="s">
        <v>30</v>
      </c>
      <c r="AC16" s="82"/>
      <c r="AD16" s="1"/>
      <c r="AE16" s="78">
        <f t="shared" si="0"/>
        <v>0</v>
      </c>
      <c r="AF16" s="78">
        <f t="shared" si="0"/>
        <v>0</v>
      </c>
      <c r="AG16" s="78">
        <f t="shared" si="0"/>
        <v>0</v>
      </c>
      <c r="AH16" s="78">
        <f t="shared" si="0"/>
        <v>0</v>
      </c>
      <c r="AI16" s="78"/>
      <c r="AJ16" s="78"/>
      <c r="AK16" s="78"/>
    </row>
    <row r="17" spans="2:37" s="1" customFormat="1" x14ac:dyDescent="0.2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V17" s="29"/>
      <c r="W17" s="29"/>
      <c r="X17" s="29"/>
      <c r="Y17" s="29"/>
      <c r="Z17" s="29"/>
      <c r="AA17" s="29"/>
      <c r="AB17" s="29"/>
      <c r="AE17" s="78"/>
      <c r="AF17" s="78"/>
      <c r="AG17" s="78"/>
      <c r="AH17" s="78"/>
      <c r="AI17" s="78"/>
      <c r="AJ17" s="78"/>
      <c r="AK17" s="78"/>
    </row>
    <row r="18" spans="2:37" s="1" customFormat="1" ht="12.75" thickBot="1" x14ac:dyDescent="0.25">
      <c r="B18" s="4" t="s">
        <v>46</v>
      </c>
      <c r="AE18" s="78"/>
      <c r="AF18" s="78"/>
      <c r="AG18" s="78"/>
      <c r="AH18" s="78"/>
      <c r="AI18" s="78"/>
      <c r="AJ18" s="78"/>
      <c r="AK18" s="78"/>
    </row>
    <row r="19" spans="2:37" s="46" customFormat="1" ht="13.5" thickTop="1" thickBot="1" x14ac:dyDescent="0.25">
      <c r="B19" s="7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8" t="s">
        <v>14</v>
      </c>
      <c r="N19" s="8" t="s">
        <v>15</v>
      </c>
      <c r="O19" s="8" t="s">
        <v>16</v>
      </c>
      <c r="P19" s="9" t="s">
        <v>17</v>
      </c>
      <c r="Q19" s="8" t="s">
        <v>18</v>
      </c>
      <c r="R19" s="8" t="s">
        <v>19</v>
      </c>
      <c r="S19" s="9" t="s">
        <v>20</v>
      </c>
      <c r="V19" s="8" t="s">
        <v>12</v>
      </c>
      <c r="W19" s="8" t="s">
        <v>13</v>
      </c>
      <c r="X19" s="8" t="s">
        <v>14</v>
      </c>
      <c r="Y19" s="9" t="s">
        <v>15</v>
      </c>
      <c r="Z19" s="8" t="s">
        <v>18</v>
      </c>
      <c r="AA19" s="8" t="s">
        <v>19</v>
      </c>
      <c r="AB19" s="9" t="s">
        <v>20</v>
      </c>
      <c r="AC19" s="47"/>
      <c r="AD19" s="1"/>
      <c r="AE19" s="83"/>
      <c r="AF19" s="83"/>
      <c r="AG19" s="83"/>
      <c r="AH19" s="83"/>
      <c r="AI19" s="83"/>
      <c r="AJ19" s="83"/>
      <c r="AK19" s="83"/>
    </row>
    <row r="20" spans="2:37" s="11" customFormat="1" x14ac:dyDescent="0.2">
      <c r="B20" s="12" t="s">
        <v>21</v>
      </c>
      <c r="C20" s="20">
        <v>11.428673237</v>
      </c>
      <c r="D20" s="20">
        <v>11.762926568049998</v>
      </c>
      <c r="E20" s="20">
        <v>11.947744559950001</v>
      </c>
      <c r="F20" s="20">
        <v>11.974395382999999</v>
      </c>
      <c r="G20" s="20">
        <v>12.150972768440001</v>
      </c>
      <c r="H20" s="20">
        <v>12.319525462750001</v>
      </c>
      <c r="I20" s="20">
        <v>12.258061296180001</v>
      </c>
      <c r="J20" s="20">
        <v>11.958332703350001</v>
      </c>
      <c r="K20" s="20">
        <v>12.006450837999999</v>
      </c>
      <c r="L20" s="20">
        <v>11.951221415999999</v>
      </c>
      <c r="M20" s="20">
        <v>11.692760276</v>
      </c>
      <c r="N20" s="20">
        <v>10.820248589</v>
      </c>
      <c r="O20" s="20">
        <v>10.730205752</v>
      </c>
      <c r="P20" s="21">
        <v>10.946119442000001</v>
      </c>
      <c r="Q20" s="61">
        <v>47.1</v>
      </c>
      <c r="R20" s="61">
        <v>48.686892230720005</v>
      </c>
      <c r="S20" s="14">
        <v>46.470681118999998</v>
      </c>
      <c r="T20" s="15"/>
      <c r="V20" s="20">
        <v>12.006450837999999</v>
      </c>
      <c r="W20" s="20">
        <v>11.951221415999999</v>
      </c>
      <c r="X20" s="20">
        <v>11.692760276</v>
      </c>
      <c r="Y20" s="62">
        <v>10.820248589</v>
      </c>
      <c r="Z20" s="61">
        <v>47.1</v>
      </c>
      <c r="AA20" s="61">
        <v>48.686892230720005</v>
      </c>
      <c r="AB20" s="14">
        <v>46.470681118999998</v>
      </c>
      <c r="AC20" s="20"/>
      <c r="AD20" s="1"/>
      <c r="AE20" s="78">
        <f t="shared" ref="AE20:AH31" si="2">V20-K20</f>
        <v>0</v>
      </c>
      <c r="AF20" s="78">
        <f t="shared" si="2"/>
        <v>0</v>
      </c>
      <c r="AG20" s="78">
        <f t="shared" si="2"/>
        <v>0</v>
      </c>
      <c r="AH20" s="78">
        <f t="shared" si="2"/>
        <v>0</v>
      </c>
      <c r="AI20" s="78">
        <f t="shared" ref="AI20:AK27" si="3">Z20-Q20</f>
        <v>0</v>
      </c>
      <c r="AJ20" s="78">
        <f t="shared" si="3"/>
        <v>0</v>
      </c>
      <c r="AK20" s="78">
        <f t="shared" si="3"/>
        <v>0</v>
      </c>
    </row>
    <row r="21" spans="2:37" s="11" customFormat="1" x14ac:dyDescent="0.2">
      <c r="B21" s="17" t="s">
        <v>22</v>
      </c>
      <c r="C21" s="20">
        <v>11.270530919</v>
      </c>
      <c r="D21" s="20">
        <v>11.60383946905</v>
      </c>
      <c r="E21" s="20">
        <v>11.76249413995</v>
      </c>
      <c r="F21" s="20">
        <v>11.811100155</v>
      </c>
      <c r="G21" s="20">
        <v>11.992678424440001</v>
      </c>
      <c r="H21" s="20">
        <v>11.940826007749999</v>
      </c>
      <c r="I21" s="20">
        <v>12.00027128018</v>
      </c>
      <c r="J21" s="20">
        <v>11.57247854135</v>
      </c>
      <c r="K21" s="20">
        <v>11.693149149</v>
      </c>
      <c r="L21" s="20">
        <v>11.635087394999999</v>
      </c>
      <c r="M21" s="20">
        <v>11.323620562</v>
      </c>
      <c r="N21" s="20">
        <v>10.420067867</v>
      </c>
      <c r="O21" s="20">
        <v>10.392063339</v>
      </c>
      <c r="P21" s="21">
        <v>10.472165502999999</v>
      </c>
      <c r="Q21" s="20">
        <v>46.4</v>
      </c>
      <c r="R21" s="20">
        <v>47.506254253720002</v>
      </c>
      <c r="S21" s="14">
        <v>45.071924973000002</v>
      </c>
      <c r="T21" s="15"/>
      <c r="V21" s="20">
        <v>11.693149149</v>
      </c>
      <c r="W21" s="20">
        <v>11.635087394999999</v>
      </c>
      <c r="X21" s="20">
        <v>11.323620562</v>
      </c>
      <c r="Y21" s="21">
        <v>10.420067867</v>
      </c>
      <c r="Z21" s="20">
        <v>46.4</v>
      </c>
      <c r="AA21" s="20">
        <v>47.506254253720002</v>
      </c>
      <c r="AB21" s="14">
        <v>45.071924973000002</v>
      </c>
      <c r="AC21" s="20"/>
      <c r="AD21" s="1"/>
      <c r="AE21" s="78">
        <f t="shared" si="2"/>
        <v>0</v>
      </c>
      <c r="AF21" s="78">
        <f t="shared" si="2"/>
        <v>0</v>
      </c>
      <c r="AG21" s="78">
        <f t="shared" si="2"/>
        <v>0</v>
      </c>
      <c r="AH21" s="78">
        <f t="shared" si="2"/>
        <v>0</v>
      </c>
      <c r="AI21" s="78">
        <f t="shared" si="3"/>
        <v>0</v>
      </c>
      <c r="AJ21" s="78">
        <f t="shared" si="3"/>
        <v>0</v>
      </c>
      <c r="AK21" s="78">
        <f t="shared" si="3"/>
        <v>0</v>
      </c>
    </row>
    <row r="22" spans="2:37" s="11" customFormat="1" x14ac:dyDescent="0.2">
      <c r="B22" s="12" t="s">
        <v>23</v>
      </c>
      <c r="C22" s="20">
        <v>4.6351211689999996</v>
      </c>
      <c r="D22" s="20">
        <v>4.9300393650499998</v>
      </c>
      <c r="E22" s="20">
        <v>5.3394162779499998</v>
      </c>
      <c r="F22" s="20">
        <v>3.9665964960000002</v>
      </c>
      <c r="G22" s="20">
        <v>5.499638654</v>
      </c>
      <c r="H22" s="20">
        <v>5.3855554229999996</v>
      </c>
      <c r="I22" s="20">
        <v>5.7209864609999999</v>
      </c>
      <c r="J22" s="20">
        <v>4.3574177110000001</v>
      </c>
      <c r="K22" s="20">
        <v>5.5169876799999997</v>
      </c>
      <c r="L22" s="20">
        <v>4.9077713660000004</v>
      </c>
      <c r="M22" s="20">
        <v>4.5150529989999999</v>
      </c>
      <c r="N22" s="20">
        <v>3.901355251</v>
      </c>
      <c r="O22" s="20">
        <v>3.8699050530000001</v>
      </c>
      <c r="P22" s="21">
        <v>3.761970453</v>
      </c>
      <c r="Q22" s="20">
        <v>18.899999999999999</v>
      </c>
      <c r="R22" s="20">
        <v>20.963598249</v>
      </c>
      <c r="S22" s="14">
        <v>18.841167296000002</v>
      </c>
      <c r="T22" s="15"/>
      <c r="V22" s="20">
        <v>5.5169876799999997</v>
      </c>
      <c r="W22" s="20">
        <v>4.9077713660000004</v>
      </c>
      <c r="X22" s="20">
        <v>4.5150529989999999</v>
      </c>
      <c r="Y22" s="21">
        <v>3.901355251</v>
      </c>
      <c r="Z22" s="20">
        <v>18.899999999999999</v>
      </c>
      <c r="AA22" s="20">
        <v>20.963598249</v>
      </c>
      <c r="AB22" s="14">
        <v>18.841167296000002</v>
      </c>
      <c r="AC22" s="20"/>
      <c r="AD22" s="1"/>
      <c r="AE22" s="78">
        <f t="shared" si="2"/>
        <v>0</v>
      </c>
      <c r="AF22" s="78">
        <f t="shared" si="2"/>
        <v>0</v>
      </c>
      <c r="AG22" s="78">
        <f t="shared" si="2"/>
        <v>0</v>
      </c>
      <c r="AH22" s="78">
        <f t="shared" si="2"/>
        <v>0</v>
      </c>
      <c r="AI22" s="78">
        <f t="shared" si="3"/>
        <v>0</v>
      </c>
      <c r="AJ22" s="78">
        <f t="shared" si="3"/>
        <v>0</v>
      </c>
      <c r="AK22" s="78">
        <f t="shared" si="3"/>
        <v>0</v>
      </c>
    </row>
    <row r="23" spans="2:37" s="11" customFormat="1" x14ac:dyDescent="0.2">
      <c r="B23" s="12" t="s">
        <v>24</v>
      </c>
      <c r="C23" s="18">
        <v>0.40556948937816584</v>
      </c>
      <c r="D23" s="18">
        <v>0.41911673396319415</v>
      </c>
      <c r="E23" s="18">
        <v>0.44689742496238505</v>
      </c>
      <c r="F23" s="18">
        <v>0.33125651601845063</v>
      </c>
      <c r="G23" s="18">
        <v>0.45260891936852471</v>
      </c>
      <c r="H23" s="18">
        <v>0.43715607709761739</v>
      </c>
      <c r="I23" s="18">
        <v>0.4667121759933473</v>
      </c>
      <c r="J23" s="18">
        <v>0.36438338178860968</v>
      </c>
      <c r="K23" s="18">
        <v>0.45950195894184864</v>
      </c>
      <c r="L23" s="18">
        <v>0.41065019173936462</v>
      </c>
      <c r="M23" s="18">
        <v>0.38614090192778361</v>
      </c>
      <c r="N23" s="18">
        <v>0.36056059330893436</v>
      </c>
      <c r="O23" s="18">
        <v>0.36065525139428845</v>
      </c>
      <c r="P23" s="19">
        <v>0.34368074210531713</v>
      </c>
      <c r="Q23" s="18">
        <v>0.40100000000000002</v>
      </c>
      <c r="R23" s="18">
        <v>0.43057992179202154</v>
      </c>
      <c r="S23" s="19">
        <v>0.40544203016418889</v>
      </c>
      <c r="V23" s="18">
        <v>0.45950195894184864</v>
      </c>
      <c r="W23" s="18">
        <v>0.41065019173936462</v>
      </c>
      <c r="X23" s="18">
        <v>0.38614090192778361</v>
      </c>
      <c r="Y23" s="19">
        <v>0.36056059330893436</v>
      </c>
      <c r="Z23" s="18">
        <v>0.40100000000000002</v>
      </c>
      <c r="AA23" s="18">
        <v>0.43057992179202154</v>
      </c>
      <c r="AB23" s="19">
        <v>0.40544203016418889</v>
      </c>
      <c r="AC23" s="18"/>
      <c r="AD23" s="1"/>
      <c r="AE23" s="78">
        <f t="shared" si="2"/>
        <v>0</v>
      </c>
      <c r="AF23" s="78">
        <f t="shared" si="2"/>
        <v>0</v>
      </c>
      <c r="AG23" s="78">
        <f t="shared" si="2"/>
        <v>0</v>
      </c>
      <c r="AH23" s="78">
        <f t="shared" si="2"/>
        <v>0</v>
      </c>
      <c r="AI23" s="78">
        <f t="shared" si="3"/>
        <v>0</v>
      </c>
      <c r="AJ23" s="78">
        <f t="shared" si="3"/>
        <v>0</v>
      </c>
      <c r="AK23" s="78">
        <f t="shared" si="3"/>
        <v>0</v>
      </c>
    </row>
    <row r="24" spans="2:37" s="11" customFormat="1" x14ac:dyDescent="0.2">
      <c r="B24" s="12" t="s">
        <v>25</v>
      </c>
      <c r="C24" s="20">
        <v>0.93200565699999993</v>
      </c>
      <c r="D24" s="64">
        <v>2.4676626010000002</v>
      </c>
      <c r="E24" s="64">
        <v>3.7788454328087804</v>
      </c>
      <c r="F24" s="20">
        <v>3.2655366327105924</v>
      </c>
      <c r="G24" s="20">
        <v>1.3432267533186164</v>
      </c>
      <c r="H24" s="20">
        <v>2.5672968989488387</v>
      </c>
      <c r="I24" s="20">
        <v>1.7233804885278323</v>
      </c>
      <c r="J24" s="20">
        <v>5.1070601795262105</v>
      </c>
      <c r="K24" s="20">
        <v>0.76175097645307688</v>
      </c>
      <c r="L24" s="20">
        <v>1.4223707848612517</v>
      </c>
      <c r="M24" s="20">
        <v>2.2723556627313224</v>
      </c>
      <c r="N24" s="20">
        <v>3.7496587906402805</v>
      </c>
      <c r="O24" s="20">
        <v>32.060238814708775</v>
      </c>
      <c r="P24" s="21">
        <v>1.7380645379779669</v>
      </c>
      <c r="Q24" s="20">
        <v>10.5</v>
      </c>
      <c r="R24" s="20">
        <v>10.740964320321499</v>
      </c>
      <c r="S24" s="14">
        <v>8.206136214685932</v>
      </c>
      <c r="V24" s="20">
        <v>0.76175097645307688</v>
      </c>
      <c r="W24" s="20">
        <v>1.4223707848612517</v>
      </c>
      <c r="X24" s="20">
        <v>2.2723556627313219</v>
      </c>
      <c r="Y24" s="21">
        <v>3.7496587906402805</v>
      </c>
      <c r="Z24" s="20">
        <v>10.5</v>
      </c>
      <c r="AA24" s="20">
        <v>10.740964320321499</v>
      </c>
      <c r="AB24" s="14">
        <v>8.2061362146859302</v>
      </c>
      <c r="AC24" s="20"/>
      <c r="AD24" s="1"/>
      <c r="AE24" s="78">
        <f t="shared" si="2"/>
        <v>0</v>
      </c>
      <c r="AF24" s="78">
        <f t="shared" si="2"/>
        <v>0</v>
      </c>
      <c r="AG24" s="78">
        <f t="shared" si="2"/>
        <v>0</v>
      </c>
      <c r="AH24" s="78">
        <f t="shared" si="2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</row>
    <row r="25" spans="2:37" s="11" customFormat="1" x14ac:dyDescent="0.2">
      <c r="B25" s="12" t="s">
        <v>26</v>
      </c>
      <c r="C25" s="20">
        <v>0.93200565699999993</v>
      </c>
      <c r="D25" s="64">
        <v>2.4676626010000002</v>
      </c>
      <c r="E25" s="64">
        <v>3.7788454328087804</v>
      </c>
      <c r="F25" s="20">
        <v>3.2655366327105924</v>
      </c>
      <c r="G25" s="20">
        <v>1.3432267533186164</v>
      </c>
      <c r="H25" s="20">
        <v>2.5672968989488387</v>
      </c>
      <c r="I25" s="20">
        <v>1.7233804885278323</v>
      </c>
      <c r="J25" s="20">
        <v>5.1070601795262105</v>
      </c>
      <c r="K25" s="20">
        <v>0.76175097645307688</v>
      </c>
      <c r="L25" s="20">
        <v>1.4223707848612517</v>
      </c>
      <c r="M25" s="20">
        <v>2.2723556627313224</v>
      </c>
      <c r="N25" s="20">
        <v>3.7496587906402805</v>
      </c>
      <c r="O25" s="20">
        <v>4.5847773510687775</v>
      </c>
      <c r="P25" s="21">
        <v>1.7380645379779669</v>
      </c>
      <c r="Q25" s="20">
        <v>10.5</v>
      </c>
      <c r="R25" s="20">
        <v>10.740964320321499</v>
      </c>
      <c r="S25" s="14">
        <v>8.206136214685932</v>
      </c>
      <c r="V25" s="20">
        <v>0.76175097645307688</v>
      </c>
      <c r="W25" s="20">
        <v>1.4223707848612517</v>
      </c>
      <c r="X25" s="20">
        <v>2.2723556627313219</v>
      </c>
      <c r="Y25" s="21">
        <v>3.7496587906402805</v>
      </c>
      <c r="Z25" s="20">
        <v>10.5</v>
      </c>
      <c r="AA25" s="20">
        <v>10.740964320321499</v>
      </c>
      <c r="AB25" s="14">
        <v>8.2061362146859302</v>
      </c>
      <c r="AC25" s="20"/>
      <c r="AD25" s="1"/>
      <c r="AE25" s="78">
        <f t="shared" si="2"/>
        <v>0</v>
      </c>
      <c r="AF25" s="78">
        <f t="shared" si="2"/>
        <v>0</v>
      </c>
      <c r="AG25" s="78">
        <f t="shared" si="2"/>
        <v>0</v>
      </c>
      <c r="AH25" s="78">
        <f t="shared" si="2"/>
        <v>0</v>
      </c>
      <c r="AI25" s="78">
        <f t="shared" si="3"/>
        <v>0</v>
      </c>
      <c r="AJ25" s="78">
        <f t="shared" si="3"/>
        <v>0</v>
      </c>
      <c r="AK25" s="78">
        <f t="shared" si="3"/>
        <v>0</v>
      </c>
    </row>
    <row r="26" spans="2:37" s="11" customFormat="1" ht="12.75" customHeight="1" x14ac:dyDescent="0.2">
      <c r="B26" s="12" t="s">
        <v>27</v>
      </c>
      <c r="C26" s="84">
        <v>0.66807312900000004</v>
      </c>
      <c r="D26" s="20">
        <v>0.72651949500000002</v>
      </c>
      <c r="E26" s="20">
        <v>0.89316836899999996</v>
      </c>
      <c r="F26" s="20">
        <v>0.95904083200000001</v>
      </c>
      <c r="G26" s="20">
        <v>1.0676905999999999</v>
      </c>
      <c r="H26" s="20">
        <v>1.1642690790000001</v>
      </c>
      <c r="I26" s="20">
        <v>1.2977599929999999</v>
      </c>
      <c r="J26" s="20">
        <v>1.3792764179999999</v>
      </c>
      <c r="K26" s="20">
        <v>1.5277354649999999</v>
      </c>
      <c r="L26" s="20">
        <v>1.538661917</v>
      </c>
      <c r="M26" s="20">
        <v>1.6606999389999999</v>
      </c>
      <c r="N26" s="20">
        <v>1.5810788410000001</v>
      </c>
      <c r="O26" s="20">
        <v>1.6492336839999999</v>
      </c>
      <c r="P26" s="21">
        <v>1.7617386209999999</v>
      </c>
      <c r="Q26" s="20">
        <v>3.25</v>
      </c>
      <c r="R26" s="20">
        <v>4.9089960899999996</v>
      </c>
      <c r="S26" s="14">
        <v>6.3081761619999996</v>
      </c>
      <c r="V26" s="20">
        <v>1.5277354649999999</v>
      </c>
      <c r="W26" s="20">
        <v>1.538661917</v>
      </c>
      <c r="X26" s="20">
        <v>1.6606999389999999</v>
      </c>
      <c r="Y26" s="21">
        <v>1.5810788410000001</v>
      </c>
      <c r="Z26" s="20">
        <v>3.25</v>
      </c>
      <c r="AA26" s="20">
        <v>4.9089960899999996</v>
      </c>
      <c r="AB26" s="14">
        <v>6.3081761619999996</v>
      </c>
      <c r="AC26" s="84"/>
      <c r="AD26" s="1"/>
      <c r="AE26" s="78">
        <f t="shared" si="2"/>
        <v>0</v>
      </c>
      <c r="AF26" s="78">
        <f t="shared" si="2"/>
        <v>0</v>
      </c>
      <c r="AG26" s="78">
        <f t="shared" si="2"/>
        <v>0</v>
      </c>
      <c r="AH26" s="78">
        <f t="shared" si="2"/>
        <v>0</v>
      </c>
      <c r="AI26" s="78">
        <f t="shared" si="3"/>
        <v>0</v>
      </c>
      <c r="AJ26" s="78">
        <f t="shared" si="3"/>
        <v>0</v>
      </c>
      <c r="AK26" s="78">
        <f t="shared" si="3"/>
        <v>0</v>
      </c>
    </row>
    <row r="27" spans="2:37" s="11" customFormat="1" x14ac:dyDescent="0.2">
      <c r="B27" s="12" t="s">
        <v>28</v>
      </c>
      <c r="C27" s="20">
        <v>31.805057000000001</v>
      </c>
      <c r="D27" s="20">
        <v>32.049366999999997</v>
      </c>
      <c r="E27" s="20">
        <v>32.317163999999998</v>
      </c>
      <c r="F27" s="20">
        <v>32.294046999999999</v>
      </c>
      <c r="G27" s="20">
        <v>31.575209999999998</v>
      </c>
      <c r="H27" s="20">
        <v>31.145432</v>
      </c>
      <c r="I27" s="20">
        <v>28.960978000000001</v>
      </c>
      <c r="J27" s="20">
        <v>30.376759</v>
      </c>
      <c r="K27" s="20">
        <v>30.501653999999998</v>
      </c>
      <c r="L27" s="20">
        <v>30.686364999999999</v>
      </c>
      <c r="M27" s="20">
        <v>31.399246000000002</v>
      </c>
      <c r="N27" s="20">
        <v>31.345283999999999</v>
      </c>
      <c r="O27" s="20">
        <v>32.195967000000003</v>
      </c>
      <c r="P27" s="21">
        <v>31.958010000000002</v>
      </c>
      <c r="Q27" s="20">
        <v>32.299999999999997</v>
      </c>
      <c r="R27" s="20">
        <v>30.376759</v>
      </c>
      <c r="S27" s="21">
        <v>31.345283999999999</v>
      </c>
      <c r="V27" s="20">
        <v>30.501653999999998</v>
      </c>
      <c r="W27" s="20">
        <v>30.686364999999999</v>
      </c>
      <c r="X27" s="20">
        <v>31.399246000000002</v>
      </c>
      <c r="Y27" s="21">
        <v>31.345283999999999</v>
      </c>
      <c r="Z27" s="20">
        <v>32.299999999999997</v>
      </c>
      <c r="AA27" s="20">
        <v>30.376759</v>
      </c>
      <c r="AB27" s="21">
        <v>31.345283999999999</v>
      </c>
      <c r="AC27" s="20"/>
      <c r="AD27" s="1"/>
      <c r="AE27" s="78">
        <f t="shared" si="2"/>
        <v>0</v>
      </c>
      <c r="AF27" s="78">
        <f t="shared" si="2"/>
        <v>0</v>
      </c>
      <c r="AG27" s="78">
        <f t="shared" si="2"/>
        <v>0</v>
      </c>
      <c r="AH27" s="78">
        <f t="shared" si="2"/>
        <v>0</v>
      </c>
      <c r="AI27" s="78">
        <f t="shared" si="3"/>
        <v>0</v>
      </c>
      <c r="AJ27" s="78">
        <f t="shared" si="3"/>
        <v>0</v>
      </c>
      <c r="AK27" s="78">
        <f t="shared" si="3"/>
        <v>0</v>
      </c>
    </row>
    <row r="28" spans="2:37" s="11" customFormat="1" x14ac:dyDescent="0.2">
      <c r="B28" s="12" t="s">
        <v>47</v>
      </c>
      <c r="C28" s="13">
        <v>119.40087493615408</v>
      </c>
      <c r="D28" s="13">
        <v>120.44428669030042</v>
      </c>
      <c r="E28" s="13">
        <v>120.83866834406017</v>
      </c>
      <c r="F28" s="13">
        <v>121</v>
      </c>
      <c r="G28" s="13">
        <v>124.89798724332535</v>
      </c>
      <c r="H28" s="13">
        <v>126.48326008918509</v>
      </c>
      <c r="I28" s="13">
        <v>132.7872550198889</v>
      </c>
      <c r="J28" s="13">
        <v>129.60243757504043</v>
      </c>
      <c r="K28" s="13">
        <v>127.79358825708329</v>
      </c>
      <c r="L28" s="13">
        <v>126.57834749206921</v>
      </c>
      <c r="M28" s="13">
        <v>121.34802359707254</v>
      </c>
      <c r="N28" s="13">
        <v>110.51000476588689</v>
      </c>
      <c r="O28" s="13">
        <v>108.84252314558091</v>
      </c>
      <c r="P28" s="14">
        <v>108.67074129065035</v>
      </c>
      <c r="Q28" s="13" t="s">
        <v>30</v>
      </c>
      <c r="R28" s="13" t="s">
        <v>30</v>
      </c>
      <c r="S28" s="14" t="s">
        <v>30</v>
      </c>
      <c r="V28" s="13">
        <v>127.79358825708329</v>
      </c>
      <c r="W28" s="13">
        <v>126.57834749206921</v>
      </c>
      <c r="X28" s="13">
        <v>121.34802359707254</v>
      </c>
      <c r="Y28" s="14">
        <v>110.51000476588689</v>
      </c>
      <c r="Z28" s="13" t="s">
        <v>30</v>
      </c>
      <c r="AA28" s="13" t="s">
        <v>30</v>
      </c>
      <c r="AB28" s="14" t="s">
        <v>30</v>
      </c>
      <c r="AC28" s="13"/>
      <c r="AD28" s="1"/>
      <c r="AE28" s="78">
        <f t="shared" si="2"/>
        <v>0</v>
      </c>
      <c r="AF28" s="78">
        <f t="shared" si="2"/>
        <v>0</v>
      </c>
      <c r="AG28" s="78">
        <f t="shared" si="2"/>
        <v>0</v>
      </c>
      <c r="AH28" s="78">
        <f t="shared" si="2"/>
        <v>0</v>
      </c>
      <c r="AI28" s="78"/>
      <c r="AJ28" s="78"/>
      <c r="AK28" s="78"/>
    </row>
    <row r="29" spans="2:37" s="11" customFormat="1" x14ac:dyDescent="0.2">
      <c r="B29" s="12" t="s">
        <v>31</v>
      </c>
      <c r="C29" s="13">
        <v>295.1543358334593</v>
      </c>
      <c r="D29" s="13">
        <v>300.48990571364118</v>
      </c>
      <c r="E29" s="13">
        <v>308.70836981034267</v>
      </c>
      <c r="F29" s="13">
        <v>305.17681534380569</v>
      </c>
      <c r="G29" s="13">
        <v>311.42087196442566</v>
      </c>
      <c r="H29" s="13">
        <v>315.70837220781146</v>
      </c>
      <c r="I29" s="13">
        <v>321.87056442510323</v>
      </c>
      <c r="J29" s="13">
        <v>321.7009451825067</v>
      </c>
      <c r="K29" s="13">
        <v>305.44949446995429</v>
      </c>
      <c r="L29" s="13">
        <v>285.38690811744925</v>
      </c>
      <c r="M29" s="13">
        <v>280.14074533491072</v>
      </c>
      <c r="N29" s="13">
        <v>274.27423137411341</v>
      </c>
      <c r="O29" s="13">
        <v>271.56999877953302</v>
      </c>
      <c r="P29" s="14">
        <v>270.04826637824806</v>
      </c>
      <c r="Q29" s="13" t="s">
        <v>30</v>
      </c>
      <c r="R29" s="13" t="s">
        <v>30</v>
      </c>
      <c r="S29" s="14" t="s">
        <v>30</v>
      </c>
      <c r="V29" s="13">
        <v>305.44949446995423</v>
      </c>
      <c r="W29" s="13">
        <v>285.38690811744925</v>
      </c>
      <c r="X29" s="13">
        <v>280.14074533491072</v>
      </c>
      <c r="Y29" s="14">
        <v>274.27423137411336</v>
      </c>
      <c r="Z29" s="13" t="s">
        <v>30</v>
      </c>
      <c r="AA29" s="13" t="s">
        <v>30</v>
      </c>
      <c r="AB29" s="14" t="s">
        <v>30</v>
      </c>
      <c r="AC29" s="13"/>
      <c r="AD29" s="1"/>
      <c r="AE29" s="78">
        <f t="shared" si="2"/>
        <v>0</v>
      </c>
      <c r="AF29" s="78">
        <f t="shared" si="2"/>
        <v>0</v>
      </c>
      <c r="AG29" s="78">
        <f t="shared" si="2"/>
        <v>0</v>
      </c>
      <c r="AH29" s="78">
        <f t="shared" si="2"/>
        <v>0</v>
      </c>
      <c r="AI29" s="78"/>
      <c r="AJ29" s="78"/>
      <c r="AK29" s="78"/>
    </row>
    <row r="30" spans="2:37" s="11" customFormat="1" x14ac:dyDescent="0.2">
      <c r="B30" s="12" t="s">
        <v>32</v>
      </c>
      <c r="C30" s="18">
        <v>4.5436584846167416E-2</v>
      </c>
      <c r="D30" s="18">
        <v>5.7241546803397679E-2</v>
      </c>
      <c r="E30" s="18">
        <v>5.7491244945296179E-2</v>
      </c>
      <c r="F30" s="51">
        <v>6.4000000000000001E-2</v>
      </c>
      <c r="G30" s="18">
        <v>4.4686663569610652E-2</v>
      </c>
      <c r="H30" s="18">
        <v>4.6600926055571944E-2</v>
      </c>
      <c r="I30" s="18">
        <v>0.13883570820483207</v>
      </c>
      <c r="J30" s="18">
        <v>4.61503949838869E-2</v>
      </c>
      <c r="K30" s="18">
        <v>5.4688777777436477E-2</v>
      </c>
      <c r="L30" s="18">
        <v>5.3846914050281643E-2</v>
      </c>
      <c r="M30" s="18">
        <v>5.9214364500657007E-2</v>
      </c>
      <c r="N30" s="18">
        <v>6.8937387848789375E-2</v>
      </c>
      <c r="O30" s="18">
        <v>6.0229188751729175E-2</v>
      </c>
      <c r="P30" s="19">
        <v>6.7060846438249652E-2</v>
      </c>
      <c r="Q30" s="18" t="s">
        <v>30</v>
      </c>
      <c r="R30" s="18" t="s">
        <v>30</v>
      </c>
      <c r="S30" s="19" t="s">
        <v>30</v>
      </c>
      <c r="V30" s="18">
        <v>5.4688777777436477E-2</v>
      </c>
      <c r="W30" s="18">
        <v>5.3846914050281643E-2</v>
      </c>
      <c r="X30" s="18">
        <v>5.9214364500657007E-2</v>
      </c>
      <c r="Y30" s="19">
        <v>6.8937387848789375E-2</v>
      </c>
      <c r="Z30" s="18" t="s">
        <v>30</v>
      </c>
      <c r="AA30" s="18" t="s">
        <v>30</v>
      </c>
      <c r="AB30" s="19" t="s">
        <v>30</v>
      </c>
      <c r="AC30" s="18"/>
      <c r="AD30" s="1"/>
      <c r="AE30" s="78">
        <f t="shared" si="2"/>
        <v>0</v>
      </c>
      <c r="AF30" s="78">
        <f t="shared" si="2"/>
        <v>0</v>
      </c>
      <c r="AG30" s="78">
        <f t="shared" si="2"/>
        <v>0</v>
      </c>
      <c r="AH30" s="78">
        <f t="shared" si="2"/>
        <v>0</v>
      </c>
      <c r="AI30" s="78"/>
      <c r="AJ30" s="78"/>
      <c r="AK30" s="78"/>
    </row>
    <row r="31" spans="2:37" s="11" customFormat="1" ht="12.75" thickBot="1" x14ac:dyDescent="0.25">
      <c r="B31" s="24" t="s">
        <v>33</v>
      </c>
      <c r="C31" s="85">
        <v>65.562255023167538</v>
      </c>
      <c r="D31" s="85">
        <v>60.087518029524865</v>
      </c>
      <c r="E31" s="85">
        <v>104.22636515204771</v>
      </c>
      <c r="F31" s="85">
        <v>133.97558724791355</v>
      </c>
      <c r="G31" s="85">
        <v>157.47368514263323</v>
      </c>
      <c r="H31" s="85">
        <v>167.35045010517982</v>
      </c>
      <c r="I31" s="85">
        <v>253.64714955903437</v>
      </c>
      <c r="J31" s="85">
        <v>391.16995548973529</v>
      </c>
      <c r="K31" s="85">
        <v>304.23862730885816</v>
      </c>
      <c r="L31" s="85">
        <v>363.56865053877249</v>
      </c>
      <c r="M31" s="85">
        <v>523.49309230052347</v>
      </c>
      <c r="N31" s="85">
        <v>579.82649267053887</v>
      </c>
      <c r="O31" s="85">
        <v>600.3767648360398</v>
      </c>
      <c r="P31" s="86">
        <v>683.54330855893966</v>
      </c>
      <c r="Q31" s="87" t="s">
        <v>30</v>
      </c>
      <c r="R31" s="87" t="s">
        <v>30</v>
      </c>
      <c r="S31" s="28" t="s">
        <v>30</v>
      </c>
      <c r="V31" s="85">
        <v>304.23862730885816</v>
      </c>
      <c r="W31" s="85">
        <v>363.56865053877249</v>
      </c>
      <c r="X31" s="85">
        <v>523.49309230052347</v>
      </c>
      <c r="Y31" s="86">
        <v>579.82649267053887</v>
      </c>
      <c r="Z31" s="87" t="s">
        <v>30</v>
      </c>
      <c r="AA31" s="87" t="s">
        <v>30</v>
      </c>
      <c r="AB31" s="28" t="s">
        <v>30</v>
      </c>
      <c r="AC31" s="13"/>
      <c r="AD31" s="1"/>
      <c r="AE31" s="78">
        <f t="shared" si="2"/>
        <v>0</v>
      </c>
      <c r="AF31" s="78">
        <f t="shared" si="2"/>
        <v>0</v>
      </c>
      <c r="AG31" s="78">
        <f t="shared" si="2"/>
        <v>0</v>
      </c>
      <c r="AH31" s="78">
        <f t="shared" si="2"/>
        <v>0</v>
      </c>
      <c r="AI31" s="78"/>
      <c r="AJ31" s="78"/>
      <c r="AK31" s="78"/>
    </row>
    <row r="32" spans="2:37" ht="12.75" thickTop="1" x14ac:dyDescent="0.2">
      <c r="B32" s="37" t="s">
        <v>48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"/>
      <c r="R32" s="1"/>
      <c r="S32" s="1"/>
      <c r="V32" s="1"/>
      <c r="W32" s="1"/>
      <c r="X32" s="1"/>
      <c r="Y32" s="1"/>
      <c r="Z32" s="1"/>
      <c r="AA32" s="1"/>
      <c r="AB32" s="1"/>
      <c r="AC32" s="1"/>
      <c r="AD32" s="1"/>
    </row>
    <row r="33" spans="3:29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  <c r="W33" s="1"/>
      <c r="X33" s="1"/>
      <c r="Y33" s="1"/>
      <c r="Z33" s="1"/>
      <c r="AA33" s="1"/>
      <c r="AB33" s="1"/>
      <c r="AC33" s="1"/>
    </row>
    <row r="34" spans="3:29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  <c r="W34" s="1"/>
      <c r="X34" s="1"/>
      <c r="Y34" s="1"/>
      <c r="Z34" s="1"/>
      <c r="AA34" s="1"/>
      <c r="AB34" s="1"/>
      <c r="AC34" s="1"/>
    </row>
    <row r="35" spans="3:29" x14ac:dyDescent="0.2"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1"/>
      <c r="R35" s="1"/>
      <c r="S35" s="1"/>
    </row>
    <row r="36" spans="3:29" x14ac:dyDescent="0.2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1"/>
      <c r="R36" s="1"/>
      <c r="S36" s="1"/>
    </row>
    <row r="37" spans="3:29" x14ac:dyDescent="0.2"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"/>
      <c r="R37" s="1"/>
      <c r="S37" s="1"/>
    </row>
    <row r="38" spans="3:29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29" x14ac:dyDescent="0.2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3:29" x14ac:dyDescent="0.2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</sheetData>
  <hyperlinks>
    <hyperlink ref="B2" location="Index!A1" display="index page" xr:uid="{EA69CDCB-519F-4C36-9D89-305512069A90}"/>
  </hyperlink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Customers</vt:lpstr>
      <vt:lpstr>Pakistan</vt:lpstr>
      <vt:lpstr>Algeria</vt:lpstr>
      <vt:lpstr>Bangladesh</vt:lpstr>
      <vt:lpstr>Algeria!Print_Area</vt:lpstr>
      <vt:lpstr>Bangladesh!Print_Area</vt:lpstr>
      <vt:lpstr>Pakistan!Print_Area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Topciu, Fatjona</dc:creator>
  <cp:lastModifiedBy>Noha Agaiby</cp:lastModifiedBy>
  <dcterms:created xsi:type="dcterms:W3CDTF">2018-07-24T18:38:47Z</dcterms:created>
  <dcterms:modified xsi:type="dcterms:W3CDTF">2018-07-25T07:09:49Z</dcterms:modified>
</cp:coreProperties>
</file>